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eronymiio\Desktop\IM reporting templates and LOG files for BR-AG\Final after November BoS WP\"/>
    </mc:Choice>
  </mc:AlternateContent>
  <bookViews>
    <workbookView xWindow="0" yWindow="0" windowWidth="28800" windowHeight="11010" tabRatio="705"/>
  </bookViews>
  <sheets>
    <sheet name="TOTAL" sheetId="14" r:id="rId1"/>
    <sheet name="MARKET &amp; CREDIT" sheetId="25" r:id="rId2"/>
    <sheet name="CREDIT Portfolio View Details" sheetId="26" r:id="rId3"/>
    <sheet name="CREDIT FinInstr Details" sheetId="19" r:id="rId4"/>
    <sheet name="CREDIT NonFinInstr" sheetId="20" r:id="rId5"/>
    <sheet name="NON-LIFE &amp; HEALTH NSLT" sheetId="29" r:id="rId6"/>
    <sheet name="LIFE &amp; HEALTH SLT" sheetId="28" r:id="rId7"/>
    <sheet name="OPERATIONAL" sheetId="2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2" i="29" l="1"/>
  <c r="D201" i="29"/>
  <c r="D200" i="29"/>
  <c r="D199" i="29"/>
  <c r="D198" i="29"/>
  <c r="D197" i="29"/>
  <c r="D196" i="29"/>
  <c r="D195" i="29"/>
  <c r="D190" i="29"/>
  <c r="D189" i="29"/>
  <c r="D186" i="29"/>
  <c r="D185" i="29"/>
  <c r="D184" i="29"/>
  <c r="E179" i="29"/>
  <c r="D179" i="29"/>
  <c r="E178" i="29"/>
  <c r="D178" i="29"/>
  <c r="E177" i="29"/>
  <c r="D177" i="29"/>
  <c r="E176" i="29"/>
  <c r="D176" i="29"/>
  <c r="E173" i="29"/>
  <c r="D173" i="29"/>
  <c r="E172" i="29"/>
  <c r="D172" i="29"/>
  <c r="E171" i="29"/>
  <c r="D171" i="29"/>
  <c r="E170" i="29"/>
  <c r="D170" i="29"/>
  <c r="E169" i="29"/>
  <c r="D169" i="29"/>
  <c r="E168" i="29"/>
  <c r="D168" i="29"/>
  <c r="E167" i="29"/>
  <c r="D167" i="29"/>
  <c r="E166" i="29"/>
  <c r="D166" i="29"/>
  <c r="E165" i="29"/>
  <c r="D165" i="29"/>
  <c r="E164" i="29"/>
  <c r="D164" i="29"/>
  <c r="E163" i="29"/>
  <c r="D163" i="29"/>
  <c r="E162" i="29"/>
  <c r="D162" i="29"/>
  <c r="E161" i="29"/>
  <c r="D161" i="29"/>
  <c r="E160" i="29"/>
  <c r="D160" i="29"/>
  <c r="BX152" i="29"/>
  <c r="BW152" i="29"/>
  <c r="BV152" i="29"/>
  <c r="BU152" i="29"/>
  <c r="BT152" i="29"/>
  <c r="BS152" i="29"/>
  <c r="BR152" i="29"/>
  <c r="BQ152" i="29"/>
  <c r="BP152" i="29"/>
  <c r="BO152" i="29"/>
  <c r="BN152" i="29"/>
  <c r="BM152" i="29"/>
  <c r="BL152" i="29"/>
  <c r="BK152" i="29"/>
  <c r="BJ152" i="29"/>
  <c r="BI152" i="29"/>
  <c r="BH152" i="29"/>
  <c r="BG152" i="29"/>
  <c r="BF152" i="29"/>
  <c r="BE152" i="29"/>
  <c r="BD152" i="29"/>
  <c r="BC152" i="29"/>
  <c r="BB152" i="29"/>
  <c r="BA152" i="29"/>
  <c r="AZ152" i="29"/>
  <c r="AY152" i="29"/>
  <c r="AX152" i="29"/>
  <c r="AW152" i="29"/>
  <c r="AV152" i="29"/>
  <c r="AU152" i="29"/>
  <c r="AT152" i="29"/>
  <c r="AS152" i="29"/>
  <c r="AR152" i="29"/>
  <c r="AQ152" i="29"/>
  <c r="AP152" i="29"/>
  <c r="AO152" i="29"/>
  <c r="AN152" i="29"/>
  <c r="AM152" i="29"/>
  <c r="AL152" i="29"/>
  <c r="AK152" i="29"/>
  <c r="AJ152" i="29"/>
  <c r="AI152" i="29"/>
  <c r="AH152" i="29"/>
  <c r="AG152" i="29"/>
  <c r="AF152" i="29"/>
  <c r="AE152" i="29"/>
  <c r="AD152" i="29"/>
  <c r="AC152" i="29"/>
  <c r="AB152" i="29"/>
  <c r="AA152" i="29"/>
  <c r="Z152" i="29"/>
  <c r="Y152" i="29"/>
  <c r="X152" i="29"/>
  <c r="W152" i="29"/>
  <c r="V152" i="29"/>
  <c r="U152" i="29"/>
  <c r="T152" i="29"/>
  <c r="S152" i="29"/>
  <c r="R152" i="29"/>
  <c r="Q152" i="29"/>
  <c r="P152" i="29"/>
  <c r="O152" i="29"/>
  <c r="N152" i="29"/>
  <c r="M152" i="29"/>
  <c r="L152" i="29"/>
  <c r="K152" i="29"/>
  <c r="J152" i="29"/>
  <c r="I152" i="29"/>
  <c r="H152" i="29"/>
  <c r="G152" i="29"/>
  <c r="F152" i="29"/>
  <c r="E152" i="29"/>
  <c r="D152" i="29"/>
  <c r="C152" i="29"/>
  <c r="BX151" i="29"/>
  <c r="BW151" i="29"/>
  <c r="BV151" i="29"/>
  <c r="BU151" i="29"/>
  <c r="BT151" i="29"/>
  <c r="BS151" i="29"/>
  <c r="BR151" i="29"/>
  <c r="BQ151" i="29"/>
  <c r="BP151" i="29"/>
  <c r="BO151" i="29"/>
  <c r="BN151" i="29"/>
  <c r="BM151" i="29"/>
  <c r="BL151" i="29"/>
  <c r="BK151" i="29"/>
  <c r="BJ151" i="29"/>
  <c r="BI151" i="29"/>
  <c r="BH151" i="29"/>
  <c r="BG151" i="29"/>
  <c r="BF151" i="29"/>
  <c r="BE151" i="29"/>
  <c r="BD151" i="29"/>
  <c r="BC151" i="29"/>
  <c r="BB151" i="29"/>
  <c r="BA151" i="29"/>
  <c r="AZ151" i="29"/>
  <c r="AY151" i="29"/>
  <c r="AX151" i="29"/>
  <c r="AW151" i="29"/>
  <c r="AV151" i="29"/>
  <c r="AU151" i="29"/>
  <c r="AT151" i="29"/>
  <c r="AS151" i="29"/>
  <c r="AR151" i="29"/>
  <c r="AQ151" i="29"/>
  <c r="AP151" i="29"/>
  <c r="AO151" i="29"/>
  <c r="AN151" i="29"/>
  <c r="AM151" i="29"/>
  <c r="AL151" i="29"/>
  <c r="AK151" i="29"/>
  <c r="AJ151" i="29"/>
  <c r="AI151" i="29"/>
  <c r="AH151" i="29"/>
  <c r="AG151" i="29"/>
  <c r="AF151" i="29"/>
  <c r="AE151" i="29"/>
  <c r="AD151" i="29"/>
  <c r="AC151" i="29"/>
  <c r="AB151" i="29"/>
  <c r="AA151" i="29"/>
  <c r="Z151" i="29"/>
  <c r="Y151" i="29"/>
  <c r="X151" i="29"/>
  <c r="W151" i="29"/>
  <c r="V151" i="29"/>
  <c r="U151" i="29"/>
  <c r="T151" i="29"/>
  <c r="S151" i="29"/>
  <c r="R151" i="29"/>
  <c r="Q151" i="29"/>
  <c r="P151" i="29"/>
  <c r="O151" i="29"/>
  <c r="N151" i="29"/>
  <c r="M151" i="29"/>
  <c r="L151" i="29"/>
  <c r="K151" i="29"/>
  <c r="J151" i="29"/>
  <c r="I151" i="29"/>
  <c r="H151" i="29"/>
  <c r="G151" i="29"/>
  <c r="F151" i="29"/>
  <c r="E151" i="29"/>
  <c r="D151" i="29"/>
  <c r="C151" i="29"/>
  <c r="BX150" i="29"/>
  <c r="BW150" i="29"/>
  <c r="BV150" i="29"/>
  <c r="BU150" i="29"/>
  <c r="BT150" i="29"/>
  <c r="BS150" i="29"/>
  <c r="BR150" i="29"/>
  <c r="BQ150" i="29"/>
  <c r="BP150" i="29"/>
  <c r="BO150" i="29"/>
  <c r="BN150" i="29"/>
  <c r="BM150" i="29"/>
  <c r="BL150" i="29"/>
  <c r="BK150" i="29"/>
  <c r="BJ150" i="29"/>
  <c r="BI150" i="29"/>
  <c r="BH150" i="29"/>
  <c r="BG150" i="29"/>
  <c r="BF150" i="29"/>
  <c r="BE150" i="29"/>
  <c r="BD150" i="29"/>
  <c r="BC150" i="29"/>
  <c r="BB150" i="29"/>
  <c r="BA150" i="29"/>
  <c r="AZ150" i="29"/>
  <c r="AY150" i="29"/>
  <c r="AX150" i="29"/>
  <c r="AW150" i="29"/>
  <c r="AV150" i="29"/>
  <c r="AU150" i="29"/>
  <c r="AT150" i="29"/>
  <c r="AS150" i="29"/>
  <c r="AR150" i="29"/>
  <c r="AQ150" i="29"/>
  <c r="AP150" i="29"/>
  <c r="AO150" i="29"/>
  <c r="AN150" i="29"/>
  <c r="AM150" i="29"/>
  <c r="AL150" i="29"/>
  <c r="AK150" i="29"/>
  <c r="AJ150" i="29"/>
  <c r="AI150" i="29"/>
  <c r="AH150" i="29"/>
  <c r="AG150" i="29"/>
  <c r="AF150" i="29"/>
  <c r="AE150" i="29"/>
  <c r="AD150" i="29"/>
  <c r="AC150" i="29"/>
  <c r="AB150" i="29"/>
  <c r="AA150" i="29"/>
  <c r="Z150" i="29"/>
  <c r="Y150" i="29"/>
  <c r="X150" i="29"/>
  <c r="W150" i="29"/>
  <c r="V150" i="29"/>
  <c r="U150" i="29"/>
  <c r="T150" i="29"/>
  <c r="S150" i="29"/>
  <c r="R150" i="29"/>
  <c r="Q150" i="29"/>
  <c r="P150" i="29"/>
  <c r="O150" i="29"/>
  <c r="N150" i="29"/>
  <c r="M150" i="29"/>
  <c r="L150" i="29"/>
  <c r="K150" i="29"/>
  <c r="J150" i="29"/>
  <c r="I150" i="29"/>
  <c r="H150" i="29"/>
  <c r="G150" i="29"/>
  <c r="F150" i="29"/>
  <c r="E150" i="29"/>
  <c r="D150" i="29"/>
  <c r="C150" i="29"/>
  <c r="BX149" i="29"/>
  <c r="BW149" i="29"/>
  <c r="BV149" i="29"/>
  <c r="BU149" i="29"/>
  <c r="BT149" i="29"/>
  <c r="BS149" i="29"/>
  <c r="BR149" i="29"/>
  <c r="BQ149" i="29"/>
  <c r="BP149" i="29"/>
  <c r="BO149" i="29"/>
  <c r="BN149" i="29"/>
  <c r="BM149" i="29"/>
  <c r="BL149" i="29"/>
  <c r="BK149" i="29"/>
  <c r="BJ149" i="29"/>
  <c r="BI149" i="29"/>
  <c r="BH149" i="29"/>
  <c r="BG149" i="29"/>
  <c r="BF149" i="29"/>
  <c r="BE149" i="29"/>
  <c r="BD149" i="29"/>
  <c r="BC149" i="29"/>
  <c r="BB149" i="29"/>
  <c r="BA149" i="29"/>
  <c r="AZ149" i="29"/>
  <c r="AY149" i="29"/>
  <c r="AX149" i="29"/>
  <c r="AW149" i="29"/>
  <c r="AV149" i="29"/>
  <c r="AU149" i="29"/>
  <c r="AT149" i="29"/>
  <c r="AS149" i="29"/>
  <c r="AR149" i="29"/>
  <c r="AQ149" i="29"/>
  <c r="AP149" i="29"/>
  <c r="AO149" i="29"/>
  <c r="AN149" i="29"/>
  <c r="AM149" i="29"/>
  <c r="AL149" i="29"/>
  <c r="AK149" i="29"/>
  <c r="AJ149" i="29"/>
  <c r="AI149" i="29"/>
  <c r="AH149" i="29"/>
  <c r="AG149" i="29"/>
  <c r="AF149" i="29"/>
  <c r="AE149" i="29"/>
  <c r="AD149" i="29"/>
  <c r="AC149" i="29"/>
  <c r="AB149" i="29"/>
  <c r="AA149" i="29"/>
  <c r="Z149" i="29"/>
  <c r="Y149" i="29"/>
  <c r="X149" i="29"/>
  <c r="W149" i="29"/>
  <c r="V149" i="29"/>
  <c r="U149" i="29"/>
  <c r="T149" i="29"/>
  <c r="S149" i="29"/>
  <c r="R149" i="29"/>
  <c r="Q149" i="29"/>
  <c r="P149" i="29"/>
  <c r="O149" i="29"/>
  <c r="N149" i="29"/>
  <c r="M149" i="29"/>
  <c r="L149" i="29"/>
  <c r="K149" i="29"/>
  <c r="J149" i="29"/>
  <c r="I149" i="29"/>
  <c r="H149" i="29"/>
  <c r="G149" i="29"/>
  <c r="F149" i="29"/>
  <c r="E149" i="29"/>
  <c r="D149" i="29"/>
  <c r="C149" i="29"/>
  <c r="BX148" i="29"/>
  <c r="BW148" i="29"/>
  <c r="BV148" i="29"/>
  <c r="BU148" i="29"/>
  <c r="BT148" i="29"/>
  <c r="BS148" i="29"/>
  <c r="BR148" i="29"/>
  <c r="BQ148" i="29"/>
  <c r="BP148" i="29"/>
  <c r="BO148" i="29"/>
  <c r="BN148" i="29"/>
  <c r="BM148" i="29"/>
  <c r="BL148" i="29"/>
  <c r="BK148" i="29"/>
  <c r="BJ148" i="29"/>
  <c r="BI148" i="29"/>
  <c r="BH148" i="29"/>
  <c r="BG148" i="29"/>
  <c r="BF148" i="29"/>
  <c r="BE148" i="29"/>
  <c r="BD148" i="29"/>
  <c r="BC148" i="29"/>
  <c r="BB148" i="29"/>
  <c r="BA148" i="29"/>
  <c r="AZ148" i="29"/>
  <c r="AY148" i="29"/>
  <c r="AX148" i="29"/>
  <c r="AW148" i="29"/>
  <c r="AV148" i="29"/>
  <c r="AU148" i="29"/>
  <c r="AT148" i="29"/>
  <c r="AS148" i="29"/>
  <c r="AR148" i="29"/>
  <c r="AQ148" i="29"/>
  <c r="AP148" i="29"/>
  <c r="AO148" i="29"/>
  <c r="AN148" i="29"/>
  <c r="AM148" i="29"/>
  <c r="AL148" i="29"/>
  <c r="AK148" i="29"/>
  <c r="AJ148" i="29"/>
  <c r="AI148" i="29"/>
  <c r="AH148" i="29"/>
  <c r="AG148" i="29"/>
  <c r="AF148" i="29"/>
  <c r="AE148" i="29"/>
  <c r="AD148" i="29"/>
  <c r="AC148" i="29"/>
  <c r="AB148" i="29"/>
  <c r="AA148" i="29"/>
  <c r="Z148" i="29"/>
  <c r="Y148" i="29"/>
  <c r="X148" i="29"/>
  <c r="W148" i="29"/>
  <c r="V148" i="29"/>
  <c r="U148" i="29"/>
  <c r="T148" i="29"/>
  <c r="S148" i="29"/>
  <c r="R148" i="29"/>
  <c r="Q148" i="29"/>
  <c r="P148" i="29"/>
  <c r="O148" i="29"/>
  <c r="N148" i="29"/>
  <c r="M148" i="29"/>
  <c r="L148" i="29"/>
  <c r="K148" i="29"/>
  <c r="J148" i="29"/>
  <c r="I148" i="29"/>
  <c r="H148" i="29"/>
  <c r="G148" i="29"/>
  <c r="F148" i="29"/>
  <c r="E148" i="29"/>
  <c r="D148" i="29"/>
  <c r="C148" i="29"/>
  <c r="BX147" i="29"/>
  <c r="BW147" i="29"/>
  <c r="BV147" i="29"/>
  <c r="BU147" i="29"/>
  <c r="BT147" i="29"/>
  <c r="BS147" i="29"/>
  <c r="BR147" i="29"/>
  <c r="BQ147" i="29"/>
  <c r="BP147" i="29"/>
  <c r="BO147" i="29"/>
  <c r="BN147" i="29"/>
  <c r="BM147" i="29"/>
  <c r="BL147" i="29"/>
  <c r="BK147" i="29"/>
  <c r="BJ147" i="29"/>
  <c r="BI147" i="29"/>
  <c r="BH147" i="29"/>
  <c r="BG147" i="29"/>
  <c r="BF147" i="29"/>
  <c r="BE147" i="29"/>
  <c r="BD147" i="29"/>
  <c r="BC147" i="29"/>
  <c r="BB147" i="29"/>
  <c r="BA147" i="29"/>
  <c r="AZ147" i="29"/>
  <c r="AY147" i="29"/>
  <c r="AX147" i="29"/>
  <c r="AW147" i="29"/>
  <c r="AV147" i="29"/>
  <c r="AU147" i="29"/>
  <c r="AT147" i="29"/>
  <c r="AS147" i="29"/>
  <c r="AR147" i="29"/>
  <c r="AQ147" i="29"/>
  <c r="AP147" i="29"/>
  <c r="AO147" i="29"/>
  <c r="AN147" i="29"/>
  <c r="AM147" i="29"/>
  <c r="AL147" i="29"/>
  <c r="AK147" i="29"/>
  <c r="AJ147" i="29"/>
  <c r="AI147" i="29"/>
  <c r="AH147" i="29"/>
  <c r="AG147" i="29"/>
  <c r="AF147" i="29"/>
  <c r="AE147" i="29"/>
  <c r="AD147" i="29"/>
  <c r="AC147" i="29"/>
  <c r="AB147" i="29"/>
  <c r="AA147" i="29"/>
  <c r="Z147" i="29"/>
  <c r="Y147" i="29"/>
  <c r="X147" i="29"/>
  <c r="W147" i="29"/>
  <c r="V147" i="29"/>
  <c r="U147" i="29"/>
  <c r="T147" i="29"/>
  <c r="S147" i="29"/>
  <c r="R147" i="29"/>
  <c r="Q147" i="29"/>
  <c r="P147" i="29"/>
  <c r="O147" i="29"/>
  <c r="N147" i="29"/>
  <c r="M147" i="29"/>
  <c r="L147" i="29"/>
  <c r="K147" i="29"/>
  <c r="J147" i="29"/>
  <c r="I147" i="29"/>
  <c r="H147" i="29"/>
  <c r="G147" i="29"/>
  <c r="F147" i="29"/>
  <c r="E147" i="29"/>
  <c r="D147" i="29"/>
  <c r="C147" i="29"/>
  <c r="BX146" i="29"/>
  <c r="BW146" i="29"/>
  <c r="BV146" i="29"/>
  <c r="BU146" i="29"/>
  <c r="BT146" i="29"/>
  <c r="BS146" i="29"/>
  <c r="BR146" i="29"/>
  <c r="BQ146" i="29"/>
  <c r="BP146" i="29"/>
  <c r="BO146" i="29"/>
  <c r="BN146" i="29"/>
  <c r="BM146" i="29"/>
  <c r="BL146" i="29"/>
  <c r="BK146" i="29"/>
  <c r="BJ146" i="29"/>
  <c r="BI146" i="29"/>
  <c r="BH146" i="29"/>
  <c r="BG146" i="29"/>
  <c r="BF146" i="29"/>
  <c r="BE146" i="29"/>
  <c r="BD146" i="29"/>
  <c r="BC146" i="29"/>
  <c r="BB146" i="29"/>
  <c r="BA146" i="29"/>
  <c r="AZ146" i="29"/>
  <c r="AY146" i="29"/>
  <c r="AX146" i="29"/>
  <c r="AW146" i="29"/>
  <c r="AV146" i="29"/>
  <c r="AU146" i="29"/>
  <c r="AT146" i="29"/>
  <c r="AS146" i="29"/>
  <c r="AR146" i="29"/>
  <c r="AQ146" i="29"/>
  <c r="AP146" i="29"/>
  <c r="AO146" i="29"/>
  <c r="AN146" i="29"/>
  <c r="AM146" i="29"/>
  <c r="AL146" i="29"/>
  <c r="AK146" i="29"/>
  <c r="AJ146" i="29"/>
  <c r="AI146" i="29"/>
  <c r="AH146" i="29"/>
  <c r="AG146" i="29"/>
  <c r="AF146" i="29"/>
  <c r="AE146" i="29"/>
  <c r="AD146" i="29"/>
  <c r="AC146" i="29"/>
  <c r="AB146" i="29"/>
  <c r="AA146" i="29"/>
  <c r="Z146" i="29"/>
  <c r="Y146" i="29"/>
  <c r="X146" i="29"/>
  <c r="W146" i="29"/>
  <c r="V146" i="29"/>
  <c r="U146" i="29"/>
  <c r="T146" i="29"/>
  <c r="S146" i="29"/>
  <c r="R146" i="29"/>
  <c r="Q146" i="29"/>
  <c r="P146" i="29"/>
  <c r="O146" i="29"/>
  <c r="N146" i="29"/>
  <c r="M146" i="29"/>
  <c r="L146" i="29"/>
  <c r="K146" i="29"/>
  <c r="J146" i="29"/>
  <c r="I146" i="29"/>
  <c r="H146" i="29"/>
  <c r="G146" i="29"/>
  <c r="F146" i="29"/>
  <c r="E146" i="29"/>
  <c r="D146" i="29"/>
  <c r="C146" i="29"/>
  <c r="BX145" i="29"/>
  <c r="BW145" i="29"/>
  <c r="BV145" i="29"/>
  <c r="BU145" i="29"/>
  <c r="BT145" i="29"/>
  <c r="BS145" i="29"/>
  <c r="BR145" i="29"/>
  <c r="BQ145" i="29"/>
  <c r="BP145" i="29"/>
  <c r="BO145" i="29"/>
  <c r="BN145" i="29"/>
  <c r="BM145" i="29"/>
  <c r="BL145" i="29"/>
  <c r="BK145" i="29"/>
  <c r="BJ145" i="29"/>
  <c r="BI145" i="29"/>
  <c r="BH145" i="29"/>
  <c r="BG145" i="29"/>
  <c r="BF145" i="29"/>
  <c r="BE145" i="29"/>
  <c r="BD145" i="29"/>
  <c r="BC145" i="29"/>
  <c r="BB145" i="29"/>
  <c r="BA145" i="29"/>
  <c r="AZ145" i="29"/>
  <c r="AY145" i="29"/>
  <c r="AX145" i="29"/>
  <c r="AW145" i="29"/>
  <c r="AV145" i="29"/>
  <c r="AU145" i="29"/>
  <c r="AT145" i="29"/>
  <c r="AS145" i="29"/>
  <c r="AR145" i="29"/>
  <c r="AQ145" i="29"/>
  <c r="AP145" i="29"/>
  <c r="AO145" i="29"/>
  <c r="AN145" i="29"/>
  <c r="AM145" i="29"/>
  <c r="AL145" i="29"/>
  <c r="AK145" i="29"/>
  <c r="AJ145" i="29"/>
  <c r="AI145" i="29"/>
  <c r="AH145" i="29"/>
  <c r="AG145" i="29"/>
  <c r="AF145" i="29"/>
  <c r="AE145" i="29"/>
  <c r="AD145" i="29"/>
  <c r="AC145" i="29"/>
  <c r="AB145" i="29"/>
  <c r="AA145" i="29"/>
  <c r="Z145" i="29"/>
  <c r="Y145" i="29"/>
  <c r="X145" i="29"/>
  <c r="W145" i="29"/>
  <c r="V145" i="29"/>
  <c r="U145" i="29"/>
  <c r="T145" i="29"/>
  <c r="S145" i="29"/>
  <c r="R145" i="29"/>
  <c r="Q145" i="29"/>
  <c r="P145" i="29"/>
  <c r="O145" i="29"/>
  <c r="N145" i="29"/>
  <c r="M145" i="29"/>
  <c r="L145" i="29"/>
  <c r="K145" i="29"/>
  <c r="J145" i="29"/>
  <c r="I145" i="29"/>
  <c r="H145" i="29"/>
  <c r="G145" i="29"/>
  <c r="F145" i="29"/>
  <c r="E145" i="29"/>
  <c r="D145" i="29"/>
  <c r="C145" i="29"/>
  <c r="BX144" i="29"/>
  <c r="BW144" i="29"/>
  <c r="BV144" i="29"/>
  <c r="BU144" i="29"/>
  <c r="BT144" i="29"/>
  <c r="BS144" i="29"/>
  <c r="BR144" i="29"/>
  <c r="BQ144" i="29"/>
  <c r="BP144" i="29"/>
  <c r="BO144" i="29"/>
  <c r="BN144" i="29"/>
  <c r="BM144" i="29"/>
  <c r="BL144" i="29"/>
  <c r="BK144" i="29"/>
  <c r="BJ144" i="29"/>
  <c r="BI144" i="29"/>
  <c r="BH144" i="29"/>
  <c r="BG144" i="29"/>
  <c r="BF144" i="29"/>
  <c r="BE144" i="29"/>
  <c r="BD144" i="29"/>
  <c r="BC144" i="29"/>
  <c r="BB144" i="29"/>
  <c r="BA144" i="29"/>
  <c r="AZ144" i="29"/>
  <c r="AY144" i="29"/>
  <c r="AX144" i="29"/>
  <c r="AW144" i="29"/>
  <c r="AV144" i="29"/>
  <c r="AU144" i="29"/>
  <c r="AT144" i="29"/>
  <c r="AS144" i="29"/>
  <c r="AR144" i="29"/>
  <c r="AQ144" i="29"/>
  <c r="AP144" i="29"/>
  <c r="AO144" i="29"/>
  <c r="AN144" i="29"/>
  <c r="AM144" i="29"/>
  <c r="AL144" i="29"/>
  <c r="AK144" i="29"/>
  <c r="AJ144" i="29"/>
  <c r="AI144" i="29"/>
  <c r="AH144" i="29"/>
  <c r="AG144" i="29"/>
  <c r="AF144" i="29"/>
  <c r="AE144" i="29"/>
  <c r="AD144" i="29"/>
  <c r="AC144" i="29"/>
  <c r="AB144" i="29"/>
  <c r="AA144" i="29"/>
  <c r="Z144" i="29"/>
  <c r="Y144" i="29"/>
  <c r="X144" i="29"/>
  <c r="W144" i="29"/>
  <c r="V144" i="29"/>
  <c r="U144" i="29"/>
  <c r="T144" i="29"/>
  <c r="S144" i="29"/>
  <c r="R144" i="29"/>
  <c r="Q144" i="29"/>
  <c r="P144" i="29"/>
  <c r="O144" i="29"/>
  <c r="N144" i="29"/>
  <c r="M144" i="29"/>
  <c r="L144" i="29"/>
  <c r="K144" i="29"/>
  <c r="BX143" i="29"/>
  <c r="BW143" i="29"/>
  <c r="BV143" i="29"/>
  <c r="BU143" i="29"/>
  <c r="BT143" i="29"/>
  <c r="BS143" i="29"/>
  <c r="BR143" i="29"/>
  <c r="BQ143" i="29"/>
  <c r="BP143" i="29"/>
  <c r="BO143" i="29"/>
  <c r="BN143" i="29"/>
  <c r="BM143" i="29"/>
  <c r="BL143" i="29"/>
  <c r="BK143" i="29"/>
  <c r="BJ143" i="29"/>
  <c r="BI143" i="29"/>
  <c r="BH143" i="29"/>
  <c r="BG143" i="29"/>
  <c r="BF143" i="29"/>
  <c r="BE143" i="29"/>
  <c r="BD143" i="29"/>
  <c r="BC143" i="29"/>
  <c r="BB143" i="29"/>
  <c r="BA143" i="29"/>
  <c r="AZ143" i="29"/>
  <c r="AY143" i="29"/>
  <c r="AX143" i="29"/>
  <c r="AW143" i="29"/>
  <c r="AV143" i="29"/>
  <c r="AU143" i="29"/>
  <c r="AT143" i="29"/>
  <c r="AS143" i="29"/>
  <c r="AR143" i="29"/>
  <c r="AQ143" i="29"/>
  <c r="AP143" i="29"/>
  <c r="AO143" i="29"/>
  <c r="AN143" i="29"/>
  <c r="AM143" i="29"/>
  <c r="AL143" i="29"/>
  <c r="AK143" i="29"/>
  <c r="AJ143" i="29"/>
  <c r="AI143" i="29"/>
  <c r="AH143" i="29"/>
  <c r="AG143" i="29"/>
  <c r="AF143" i="29"/>
  <c r="AE143" i="29"/>
  <c r="AD143" i="29"/>
  <c r="AC143" i="29"/>
  <c r="AB143" i="29"/>
  <c r="AA143" i="29"/>
  <c r="Z143" i="29"/>
  <c r="Y143" i="29"/>
  <c r="X143" i="29"/>
  <c r="W143" i="29"/>
  <c r="V143" i="29"/>
  <c r="U143" i="29"/>
  <c r="T143" i="29"/>
  <c r="S143" i="29"/>
  <c r="R143" i="29"/>
  <c r="Q143" i="29"/>
  <c r="P143" i="29"/>
  <c r="O143" i="29"/>
  <c r="N143" i="29"/>
  <c r="M143" i="29"/>
  <c r="L143" i="29"/>
  <c r="K143" i="29"/>
  <c r="BX142" i="29"/>
  <c r="BW142" i="29"/>
  <c r="BV142" i="29"/>
  <c r="BU142" i="29"/>
  <c r="BT142" i="29"/>
  <c r="BS142" i="29"/>
  <c r="BR142" i="29"/>
  <c r="BQ142" i="29"/>
  <c r="BP142" i="29"/>
  <c r="BO142" i="29"/>
  <c r="BN142" i="29"/>
  <c r="BM142" i="29"/>
  <c r="BL142" i="29"/>
  <c r="BK142" i="29"/>
  <c r="BJ142" i="29"/>
  <c r="BI142" i="29"/>
  <c r="BH142" i="29"/>
  <c r="BG142" i="29"/>
  <c r="BF142" i="29"/>
  <c r="BE142" i="29"/>
  <c r="BD142" i="29"/>
  <c r="BC142" i="29"/>
  <c r="BB142" i="29"/>
  <c r="BA142" i="29"/>
  <c r="AZ142" i="29"/>
  <c r="AY142" i="29"/>
  <c r="AX142" i="29"/>
  <c r="AW142" i="29"/>
  <c r="AV142" i="29"/>
  <c r="AU142" i="29"/>
  <c r="AT142" i="29"/>
  <c r="AS142" i="29"/>
  <c r="AR142" i="29"/>
  <c r="AQ142" i="29"/>
  <c r="AP142" i="29"/>
  <c r="AO142" i="29"/>
  <c r="AN142" i="29"/>
  <c r="AM142" i="29"/>
  <c r="AL142" i="29"/>
  <c r="AK142" i="29"/>
  <c r="AJ142" i="29"/>
  <c r="AI142" i="29"/>
  <c r="AH142" i="29"/>
  <c r="AG142" i="29"/>
  <c r="AF142" i="29"/>
  <c r="AE142" i="29"/>
  <c r="AD142" i="29"/>
  <c r="AC142" i="29"/>
  <c r="AB142" i="29"/>
  <c r="AA142" i="29"/>
  <c r="Z142" i="29"/>
  <c r="Y142" i="29"/>
  <c r="X142" i="29"/>
  <c r="W142" i="29"/>
  <c r="V142" i="29"/>
  <c r="U142" i="29"/>
  <c r="T142" i="29"/>
  <c r="S142" i="29"/>
  <c r="R142" i="29"/>
  <c r="Q142" i="29"/>
  <c r="P142" i="29"/>
  <c r="O142" i="29"/>
  <c r="N142" i="29"/>
  <c r="M142" i="29"/>
  <c r="L142" i="29"/>
  <c r="K142" i="29"/>
  <c r="V131" i="29"/>
  <c r="U131" i="29"/>
  <c r="T131" i="29"/>
  <c r="S131" i="29"/>
  <c r="R131" i="29"/>
  <c r="Q131" i="29"/>
  <c r="P131" i="29"/>
  <c r="O131" i="29"/>
  <c r="N131" i="29"/>
  <c r="M131" i="29"/>
  <c r="L131" i="29"/>
  <c r="K131" i="29"/>
  <c r="J131" i="29"/>
  <c r="I131" i="29"/>
  <c r="H131" i="29"/>
  <c r="G131" i="29"/>
  <c r="F131" i="29"/>
  <c r="E131" i="29"/>
  <c r="D131" i="29"/>
  <c r="V130" i="29"/>
  <c r="U130" i="29"/>
  <c r="T130" i="29"/>
  <c r="S130" i="29"/>
  <c r="R130" i="29"/>
  <c r="Q130" i="29"/>
  <c r="P130" i="29"/>
  <c r="O130" i="29"/>
  <c r="N130" i="29"/>
  <c r="M130" i="29"/>
  <c r="L130" i="29"/>
  <c r="K130" i="29"/>
  <c r="J130" i="29"/>
  <c r="I130" i="29"/>
  <c r="H130" i="29"/>
  <c r="G130" i="29"/>
  <c r="F130" i="29"/>
  <c r="E130" i="29"/>
  <c r="D130" i="29"/>
  <c r="V129" i="29"/>
  <c r="U129" i="29"/>
  <c r="T129" i="29"/>
  <c r="S129" i="29"/>
  <c r="R129" i="29"/>
  <c r="Q129" i="29"/>
  <c r="P129" i="29"/>
  <c r="O129" i="29"/>
  <c r="N129" i="29"/>
  <c r="M129" i="29"/>
  <c r="L129" i="29"/>
  <c r="K129" i="29"/>
  <c r="J129" i="29"/>
  <c r="I129" i="29"/>
  <c r="H129" i="29"/>
  <c r="G129" i="29"/>
  <c r="F129" i="29"/>
  <c r="E129" i="29"/>
  <c r="D129" i="29"/>
  <c r="V122" i="29"/>
  <c r="U122" i="29"/>
  <c r="T122" i="29"/>
  <c r="S122" i="29"/>
  <c r="R122" i="29"/>
  <c r="Q122" i="29"/>
  <c r="P122" i="29"/>
  <c r="O122" i="29"/>
  <c r="N122" i="29"/>
  <c r="M122" i="29"/>
  <c r="L122" i="29"/>
  <c r="K122" i="29"/>
  <c r="J122" i="29"/>
  <c r="I122" i="29"/>
  <c r="H122" i="29"/>
  <c r="G122" i="29"/>
  <c r="F122" i="29"/>
  <c r="E122" i="29"/>
  <c r="D122" i="29"/>
  <c r="V121" i="29"/>
  <c r="U121" i="29"/>
  <c r="T121" i="29"/>
  <c r="S121" i="29"/>
  <c r="R121" i="29"/>
  <c r="Q121" i="29"/>
  <c r="P121" i="29"/>
  <c r="O121" i="29"/>
  <c r="N121" i="29"/>
  <c r="M121" i="29"/>
  <c r="L121" i="29"/>
  <c r="K121" i="29"/>
  <c r="J121" i="29"/>
  <c r="I121" i="29"/>
  <c r="H121" i="29"/>
  <c r="G121" i="29"/>
  <c r="F121" i="29"/>
  <c r="E121" i="29"/>
  <c r="D121" i="29"/>
  <c r="V120" i="29"/>
  <c r="U120" i="29"/>
  <c r="T120" i="29"/>
  <c r="S120" i="29"/>
  <c r="R120" i="29"/>
  <c r="Q120" i="29"/>
  <c r="P120" i="29"/>
  <c r="O120" i="29"/>
  <c r="N120" i="29"/>
  <c r="M120" i="29"/>
  <c r="L120" i="29"/>
  <c r="K120" i="29"/>
  <c r="J120" i="29"/>
  <c r="I120" i="29"/>
  <c r="H120" i="29"/>
  <c r="G120" i="29"/>
  <c r="F120" i="29"/>
  <c r="E120" i="29"/>
  <c r="D120" i="29"/>
  <c r="V113" i="29"/>
  <c r="U113" i="29"/>
  <c r="T113" i="29"/>
  <c r="S113" i="29"/>
  <c r="R113" i="29"/>
  <c r="Q113" i="29"/>
  <c r="P113" i="29"/>
  <c r="O113" i="29"/>
  <c r="N113" i="29"/>
  <c r="M113" i="29"/>
  <c r="L113" i="29"/>
  <c r="K113" i="29"/>
  <c r="J113" i="29"/>
  <c r="I113" i="29"/>
  <c r="H113" i="29"/>
  <c r="G113" i="29"/>
  <c r="F113" i="29"/>
  <c r="E113" i="29"/>
  <c r="D113" i="29"/>
  <c r="V112" i="29"/>
  <c r="U112" i="29"/>
  <c r="T112" i="29"/>
  <c r="S112" i="29"/>
  <c r="R112" i="29"/>
  <c r="Q112" i="29"/>
  <c r="P112" i="29"/>
  <c r="O112" i="29"/>
  <c r="N112" i="29"/>
  <c r="M112" i="29"/>
  <c r="L112" i="29"/>
  <c r="K112" i="29"/>
  <c r="J112" i="29"/>
  <c r="I112" i="29"/>
  <c r="H112" i="29"/>
  <c r="G112" i="29"/>
  <c r="F112" i="29"/>
  <c r="E112" i="29"/>
  <c r="D112" i="29"/>
  <c r="V111" i="29"/>
  <c r="U111" i="29"/>
  <c r="T111" i="29"/>
  <c r="S111" i="29"/>
  <c r="R111" i="29"/>
  <c r="Q111" i="29"/>
  <c r="P111" i="29"/>
  <c r="O111" i="29"/>
  <c r="N111" i="29"/>
  <c r="M111" i="29"/>
  <c r="L111" i="29"/>
  <c r="K111" i="29"/>
  <c r="J111" i="29"/>
  <c r="I111" i="29"/>
  <c r="H111" i="29"/>
  <c r="G111" i="29"/>
  <c r="F111" i="29"/>
  <c r="E111" i="29"/>
  <c r="D111" i="29"/>
  <c r="V104" i="29"/>
  <c r="U104" i="29"/>
  <c r="T104" i="29"/>
  <c r="S104" i="29"/>
  <c r="R104" i="29"/>
  <c r="Q104" i="29"/>
  <c r="P104" i="29"/>
  <c r="O104" i="29"/>
  <c r="N104" i="29"/>
  <c r="M104" i="29"/>
  <c r="L104" i="29"/>
  <c r="K104" i="29"/>
  <c r="J104" i="29"/>
  <c r="I104" i="29"/>
  <c r="H104" i="29"/>
  <c r="G104" i="29"/>
  <c r="F104" i="29"/>
  <c r="E104" i="29"/>
  <c r="D104" i="29"/>
  <c r="V103" i="29"/>
  <c r="U103" i="29"/>
  <c r="T103" i="29"/>
  <c r="S103" i="29"/>
  <c r="R103" i="29"/>
  <c r="Q103" i="29"/>
  <c r="P103" i="29"/>
  <c r="O103" i="29"/>
  <c r="N103" i="29"/>
  <c r="M103" i="29"/>
  <c r="L103" i="29"/>
  <c r="K103" i="29"/>
  <c r="J103" i="29"/>
  <c r="I103" i="29"/>
  <c r="H103" i="29"/>
  <c r="G103" i="29"/>
  <c r="F103" i="29"/>
  <c r="E103" i="29"/>
  <c r="D103" i="29"/>
  <c r="V102" i="29"/>
  <c r="U102" i="29"/>
  <c r="T102" i="29"/>
  <c r="S102" i="29"/>
  <c r="R102" i="29"/>
  <c r="Q102" i="29"/>
  <c r="P102" i="29"/>
  <c r="O102" i="29"/>
  <c r="N102" i="29"/>
  <c r="M102" i="29"/>
  <c r="L102" i="29"/>
  <c r="K102" i="29"/>
  <c r="J102" i="29"/>
  <c r="I102" i="29"/>
  <c r="H102" i="29"/>
  <c r="G102" i="29"/>
  <c r="F102" i="29"/>
  <c r="E102" i="29"/>
  <c r="D102" i="29"/>
  <c r="AB95" i="29"/>
  <c r="AA95" i="29"/>
  <c r="Z95" i="29"/>
  <c r="Y95" i="29"/>
  <c r="X95" i="29"/>
  <c r="W95" i="29"/>
  <c r="V95" i="29"/>
  <c r="U95" i="29"/>
  <c r="T95" i="29"/>
  <c r="S95" i="29"/>
  <c r="R95" i="29"/>
  <c r="Q95" i="29"/>
  <c r="P95" i="29"/>
  <c r="O95" i="29"/>
  <c r="N95" i="29"/>
  <c r="M95" i="29"/>
  <c r="L95" i="29"/>
  <c r="K95" i="29"/>
  <c r="J95" i="29"/>
  <c r="I95" i="29"/>
  <c r="H95" i="29"/>
  <c r="G95" i="29"/>
  <c r="F95" i="29"/>
  <c r="E95" i="29"/>
  <c r="D95" i="29"/>
  <c r="C95" i="29"/>
  <c r="AB94" i="29"/>
  <c r="AA94" i="29"/>
  <c r="Z94" i="29"/>
  <c r="Y94" i="29"/>
  <c r="X94" i="29"/>
  <c r="W94" i="29"/>
  <c r="V94" i="29"/>
  <c r="U94" i="29"/>
  <c r="T94" i="29"/>
  <c r="S94" i="29"/>
  <c r="R94" i="29"/>
  <c r="Q94" i="29"/>
  <c r="P94" i="29"/>
  <c r="O94" i="29"/>
  <c r="N94" i="29"/>
  <c r="M94" i="29"/>
  <c r="L94" i="29"/>
  <c r="K94" i="29"/>
  <c r="J94" i="29"/>
  <c r="I94" i="29"/>
  <c r="H94" i="29"/>
  <c r="G94" i="29"/>
  <c r="F94" i="29"/>
  <c r="E94" i="29"/>
  <c r="D94" i="29"/>
  <c r="C94" i="29"/>
  <c r="AB93" i="29"/>
  <c r="AA93" i="29"/>
  <c r="Z93" i="29"/>
  <c r="Y93" i="29"/>
  <c r="X93" i="29"/>
  <c r="W93" i="29"/>
  <c r="V93" i="29"/>
  <c r="U93" i="29"/>
  <c r="T93" i="29"/>
  <c r="S93" i="29"/>
  <c r="R93" i="29"/>
  <c r="Q93" i="29"/>
  <c r="P93" i="29"/>
  <c r="O93" i="29"/>
  <c r="N93" i="29"/>
  <c r="M93" i="29"/>
  <c r="L93" i="29"/>
  <c r="K93" i="29"/>
  <c r="J93" i="29"/>
  <c r="I93" i="29"/>
  <c r="H93" i="29"/>
  <c r="G93" i="29"/>
  <c r="F93" i="29"/>
  <c r="E93" i="29"/>
  <c r="D93" i="29"/>
  <c r="C93" i="29"/>
  <c r="AB92" i="29"/>
  <c r="AA92" i="29"/>
  <c r="Z92" i="29"/>
  <c r="Y92" i="29"/>
  <c r="X92" i="29"/>
  <c r="W92" i="29"/>
  <c r="V92" i="29"/>
  <c r="U92" i="29"/>
  <c r="T92" i="29"/>
  <c r="S92" i="29"/>
  <c r="R92" i="29"/>
  <c r="Q92" i="29"/>
  <c r="P92" i="29"/>
  <c r="O92" i="29"/>
  <c r="N92" i="29"/>
  <c r="M92" i="29"/>
  <c r="L92" i="29"/>
  <c r="K92" i="29"/>
  <c r="J92" i="29"/>
  <c r="I92" i="29"/>
  <c r="H92" i="29"/>
  <c r="G92" i="29"/>
  <c r="F92" i="29"/>
  <c r="E92" i="29"/>
  <c r="D92" i="29"/>
  <c r="C92" i="29"/>
  <c r="AB91" i="29"/>
  <c r="AA91" i="29"/>
  <c r="Z91" i="29"/>
  <c r="Y91" i="29"/>
  <c r="X91" i="29"/>
  <c r="W91" i="29"/>
  <c r="V91" i="29"/>
  <c r="U91" i="29"/>
  <c r="T91" i="29"/>
  <c r="S91" i="29"/>
  <c r="R91" i="29"/>
  <c r="Q91" i="29"/>
  <c r="P91" i="29"/>
  <c r="O91" i="29"/>
  <c r="N91" i="29"/>
  <c r="M91" i="29"/>
  <c r="L91" i="29"/>
  <c r="K91" i="29"/>
  <c r="J91" i="29"/>
  <c r="I91" i="29"/>
  <c r="H91" i="29"/>
  <c r="G91" i="29"/>
  <c r="F91" i="29"/>
  <c r="E91" i="29"/>
  <c r="D91" i="29"/>
  <c r="C91" i="29"/>
  <c r="AB90" i="29"/>
  <c r="AA90" i="29"/>
  <c r="Z90" i="29"/>
  <c r="Y90" i="29"/>
  <c r="X90" i="29"/>
  <c r="W90" i="29"/>
  <c r="V90" i="29"/>
  <c r="U90" i="29"/>
  <c r="T90" i="29"/>
  <c r="S90" i="29"/>
  <c r="R90" i="29"/>
  <c r="Q90" i="29"/>
  <c r="P90" i="29"/>
  <c r="O90" i="29"/>
  <c r="N90" i="29"/>
  <c r="M90" i="29"/>
  <c r="L90" i="29"/>
  <c r="K90" i="29"/>
  <c r="J90" i="29"/>
  <c r="I90" i="29"/>
  <c r="H90" i="29"/>
  <c r="G90" i="29"/>
  <c r="F90" i="29"/>
  <c r="E90" i="29"/>
  <c r="D90" i="29"/>
  <c r="C90" i="29"/>
  <c r="AB89" i="29"/>
  <c r="AA89" i="29"/>
  <c r="Z89" i="29"/>
  <c r="Y89" i="29"/>
  <c r="X89" i="29"/>
  <c r="W89" i="29"/>
  <c r="V89" i="29"/>
  <c r="U89" i="29"/>
  <c r="T89" i="29"/>
  <c r="S89" i="29"/>
  <c r="R89" i="29"/>
  <c r="Q89" i="29"/>
  <c r="P89" i="29"/>
  <c r="O89" i="29"/>
  <c r="N89" i="29"/>
  <c r="M89" i="29"/>
  <c r="L89" i="29"/>
  <c r="K89" i="29"/>
  <c r="J89" i="29"/>
  <c r="I89" i="29"/>
  <c r="H89" i="29"/>
  <c r="G89" i="29"/>
  <c r="F89" i="29"/>
  <c r="E89" i="29"/>
  <c r="D89" i="29"/>
  <c r="C89" i="29"/>
  <c r="AB87" i="29"/>
  <c r="AA87" i="29"/>
  <c r="Z87" i="29"/>
  <c r="Y87" i="29"/>
  <c r="X87" i="29"/>
  <c r="W87" i="29"/>
  <c r="V87" i="29"/>
  <c r="U87" i="29"/>
  <c r="T87" i="29"/>
  <c r="S87" i="29"/>
  <c r="R87" i="29"/>
  <c r="Q87" i="29"/>
  <c r="P87" i="29"/>
  <c r="O87" i="29"/>
  <c r="N87" i="29"/>
  <c r="M87" i="29"/>
  <c r="L87" i="29"/>
  <c r="K87" i="29"/>
  <c r="J87" i="29"/>
  <c r="I87" i="29"/>
  <c r="H87" i="29"/>
  <c r="G87" i="29"/>
  <c r="F87" i="29"/>
  <c r="E87" i="29"/>
  <c r="C87" i="29"/>
  <c r="AB86" i="29"/>
  <c r="AA86" i="29"/>
  <c r="Z86" i="29"/>
  <c r="Y86" i="29"/>
  <c r="X86" i="29"/>
  <c r="W86" i="29"/>
  <c r="V86" i="29"/>
  <c r="U86" i="29"/>
  <c r="T86" i="29"/>
  <c r="S86" i="29"/>
  <c r="R86" i="29"/>
  <c r="Q86" i="29"/>
  <c r="P86" i="29"/>
  <c r="O86" i="29"/>
  <c r="N86" i="29"/>
  <c r="M86" i="29"/>
  <c r="L86" i="29"/>
  <c r="K86" i="29"/>
  <c r="J86" i="29"/>
  <c r="I86" i="29"/>
  <c r="H86" i="29"/>
  <c r="G86" i="29"/>
  <c r="F86" i="29"/>
  <c r="E86" i="29"/>
  <c r="C86" i="29"/>
  <c r="AB85" i="29"/>
  <c r="AA85" i="29"/>
  <c r="Z85" i="29"/>
  <c r="Y85" i="29"/>
  <c r="X85" i="29"/>
  <c r="W85" i="29"/>
  <c r="V85" i="29"/>
  <c r="U85" i="29"/>
  <c r="T85" i="29"/>
  <c r="S85" i="29"/>
  <c r="R85" i="29"/>
  <c r="Q85" i="29"/>
  <c r="P85" i="29"/>
  <c r="O85" i="29"/>
  <c r="N85" i="29"/>
  <c r="M85" i="29"/>
  <c r="L85" i="29"/>
  <c r="K85" i="29"/>
  <c r="J85" i="29"/>
  <c r="I85" i="29"/>
  <c r="H85" i="29"/>
  <c r="G85" i="29"/>
  <c r="F85" i="29"/>
  <c r="E85" i="29"/>
  <c r="C85" i="29"/>
  <c r="AB84" i="29"/>
  <c r="AA84" i="29"/>
  <c r="Z84" i="29"/>
  <c r="Y84" i="29"/>
  <c r="X84" i="29"/>
  <c r="W84" i="29"/>
  <c r="V84" i="29"/>
  <c r="U84" i="29"/>
  <c r="T84" i="29"/>
  <c r="S84" i="29"/>
  <c r="R84" i="29"/>
  <c r="Q84" i="29"/>
  <c r="P84" i="29"/>
  <c r="O84" i="29"/>
  <c r="N84" i="29"/>
  <c r="M84" i="29"/>
  <c r="L84" i="29"/>
  <c r="K84" i="29"/>
  <c r="J84" i="29"/>
  <c r="I84" i="29"/>
  <c r="H84" i="29"/>
  <c r="G84" i="29"/>
  <c r="F84" i="29"/>
  <c r="E84" i="29"/>
  <c r="C84" i="29"/>
  <c r="AB83" i="29"/>
  <c r="AA83" i="29"/>
  <c r="Z83" i="29"/>
  <c r="Y83" i="29"/>
  <c r="X83" i="29"/>
  <c r="W83" i="29"/>
  <c r="V83" i="29"/>
  <c r="U83" i="29"/>
  <c r="T83" i="29"/>
  <c r="S83" i="29"/>
  <c r="R83" i="29"/>
  <c r="Q83" i="29"/>
  <c r="P83" i="29"/>
  <c r="O83" i="29"/>
  <c r="N83" i="29"/>
  <c r="M83" i="29"/>
  <c r="L83" i="29"/>
  <c r="K83" i="29"/>
  <c r="J83" i="29"/>
  <c r="I83" i="29"/>
  <c r="H83" i="29"/>
  <c r="G83" i="29"/>
  <c r="F83" i="29"/>
  <c r="E83" i="29"/>
  <c r="C83" i="29"/>
  <c r="AB81" i="29"/>
  <c r="AA81" i="29"/>
  <c r="Z81" i="29"/>
  <c r="Y81" i="29"/>
  <c r="X81" i="29"/>
  <c r="W81" i="29"/>
  <c r="V81" i="29"/>
  <c r="U81" i="29"/>
  <c r="T81" i="29"/>
  <c r="S81" i="29"/>
  <c r="R81" i="29"/>
  <c r="Q81" i="29"/>
  <c r="P81" i="29"/>
  <c r="O81" i="29"/>
  <c r="N81" i="29"/>
  <c r="M81" i="29"/>
  <c r="L81" i="29"/>
  <c r="K81" i="29"/>
  <c r="J81" i="29"/>
  <c r="I81" i="29"/>
  <c r="H81" i="29"/>
  <c r="G81" i="29"/>
  <c r="F81" i="29"/>
  <c r="E81" i="29"/>
  <c r="AB73" i="29"/>
  <c r="AA73" i="29"/>
  <c r="Z73" i="29"/>
  <c r="Y73" i="29"/>
  <c r="X73" i="29"/>
  <c r="W73" i="29"/>
  <c r="V73" i="29"/>
  <c r="U73" i="29"/>
  <c r="T73" i="29"/>
  <c r="S73" i="29"/>
  <c r="R73" i="29"/>
  <c r="Q73" i="29"/>
  <c r="P73" i="29"/>
  <c r="O73" i="29"/>
  <c r="N73" i="29"/>
  <c r="M73" i="29"/>
  <c r="L73" i="29"/>
  <c r="K73" i="29"/>
  <c r="J73" i="29"/>
  <c r="I73" i="29"/>
  <c r="H73" i="29"/>
  <c r="G73" i="29"/>
  <c r="F73" i="29"/>
  <c r="E73" i="29"/>
  <c r="D73" i="29"/>
  <c r="C73" i="29"/>
  <c r="AB72" i="29"/>
  <c r="AA72" i="29"/>
  <c r="Z72" i="29"/>
  <c r="Y72" i="29"/>
  <c r="X72" i="29"/>
  <c r="W72" i="29"/>
  <c r="V72" i="29"/>
  <c r="U72" i="29"/>
  <c r="T72" i="29"/>
  <c r="S72" i="29"/>
  <c r="R72" i="29"/>
  <c r="Q72" i="29"/>
  <c r="P72" i="29"/>
  <c r="O72" i="29"/>
  <c r="N72" i="29"/>
  <c r="M72" i="29"/>
  <c r="L72" i="29"/>
  <c r="K72" i="29"/>
  <c r="J72" i="29"/>
  <c r="I72" i="29"/>
  <c r="H72" i="29"/>
  <c r="G72" i="29"/>
  <c r="F72" i="29"/>
  <c r="E72" i="29"/>
  <c r="D72" i="29"/>
  <c r="C72" i="29"/>
  <c r="AB71" i="29"/>
  <c r="AA71" i="29"/>
  <c r="Z71" i="29"/>
  <c r="Y71" i="29"/>
  <c r="X71" i="29"/>
  <c r="W71" i="29"/>
  <c r="V71" i="29"/>
  <c r="U71" i="29"/>
  <c r="T71" i="29"/>
  <c r="S71" i="29"/>
  <c r="R71" i="29"/>
  <c r="Q71" i="29"/>
  <c r="P71" i="29"/>
  <c r="O71" i="29"/>
  <c r="N71" i="29"/>
  <c r="M71" i="29"/>
  <c r="L71" i="29"/>
  <c r="K71" i="29"/>
  <c r="J71" i="29"/>
  <c r="I71" i="29"/>
  <c r="H71" i="29"/>
  <c r="G71" i="29"/>
  <c r="F71" i="29"/>
  <c r="E71" i="29"/>
  <c r="D71" i="29"/>
  <c r="C71" i="29"/>
  <c r="AB70" i="29"/>
  <c r="AA70" i="29"/>
  <c r="Z70" i="29"/>
  <c r="Y70" i="29"/>
  <c r="X70" i="29"/>
  <c r="W70" i="29"/>
  <c r="V70" i="29"/>
  <c r="U70" i="29"/>
  <c r="T70" i="29"/>
  <c r="S70" i="29"/>
  <c r="R70" i="29"/>
  <c r="Q70" i="29"/>
  <c r="P70" i="29"/>
  <c r="O70" i="29"/>
  <c r="N70" i="29"/>
  <c r="M70" i="29"/>
  <c r="L70" i="29"/>
  <c r="K70" i="29"/>
  <c r="J70" i="29"/>
  <c r="I70" i="29"/>
  <c r="H70" i="29"/>
  <c r="G70" i="29"/>
  <c r="F70" i="29"/>
  <c r="E70" i="29"/>
  <c r="D70" i="29"/>
  <c r="C70" i="29"/>
  <c r="AB69" i="29"/>
  <c r="AA69" i="29"/>
  <c r="Z69" i="29"/>
  <c r="Y69" i="29"/>
  <c r="X69" i="29"/>
  <c r="W69" i="29"/>
  <c r="V69" i="29"/>
  <c r="U69" i="29"/>
  <c r="T69" i="29"/>
  <c r="S69" i="29"/>
  <c r="R69" i="29"/>
  <c r="Q69" i="29"/>
  <c r="P69" i="29"/>
  <c r="O69" i="29"/>
  <c r="N69" i="29"/>
  <c r="M69" i="29"/>
  <c r="L69" i="29"/>
  <c r="K69" i="29"/>
  <c r="J69" i="29"/>
  <c r="I69" i="29"/>
  <c r="H69" i="29"/>
  <c r="G69" i="29"/>
  <c r="F69" i="29"/>
  <c r="E69" i="29"/>
  <c r="D69" i="29"/>
  <c r="C69" i="29"/>
  <c r="AB68" i="29"/>
  <c r="AA68" i="29"/>
  <c r="Z68" i="29"/>
  <c r="Y68" i="29"/>
  <c r="X68" i="29"/>
  <c r="W68" i="29"/>
  <c r="V68" i="29"/>
  <c r="U68" i="29"/>
  <c r="T68" i="29"/>
  <c r="S68" i="29"/>
  <c r="R68" i="29"/>
  <c r="Q68" i="29"/>
  <c r="P68" i="29"/>
  <c r="O68" i="29"/>
  <c r="N68" i="29"/>
  <c r="M68" i="29"/>
  <c r="L68" i="29"/>
  <c r="K68" i="29"/>
  <c r="J68" i="29"/>
  <c r="I68" i="29"/>
  <c r="H68" i="29"/>
  <c r="G68" i="29"/>
  <c r="F68" i="29"/>
  <c r="E68" i="29"/>
  <c r="D68" i="29"/>
  <c r="C68" i="29"/>
  <c r="AB67" i="29"/>
  <c r="AA67" i="29"/>
  <c r="Z67" i="29"/>
  <c r="Y67" i="29"/>
  <c r="X67" i="29"/>
  <c r="W67" i="29"/>
  <c r="V67" i="29"/>
  <c r="U67" i="29"/>
  <c r="T67" i="29"/>
  <c r="S67" i="29"/>
  <c r="R67" i="29"/>
  <c r="Q67" i="29"/>
  <c r="P67" i="29"/>
  <c r="O67" i="29"/>
  <c r="N67" i="29"/>
  <c r="M67" i="29"/>
  <c r="L67" i="29"/>
  <c r="K67" i="29"/>
  <c r="J67" i="29"/>
  <c r="I67" i="29"/>
  <c r="H67" i="29"/>
  <c r="G67" i="29"/>
  <c r="F67" i="29"/>
  <c r="E67" i="29"/>
  <c r="D67" i="29"/>
  <c r="C67" i="29"/>
  <c r="AB65" i="29"/>
  <c r="AA65" i="29"/>
  <c r="Z65" i="29"/>
  <c r="Y65" i="29"/>
  <c r="X65" i="29"/>
  <c r="W65" i="29"/>
  <c r="V65" i="29"/>
  <c r="U65" i="29"/>
  <c r="T65" i="29"/>
  <c r="S65" i="29"/>
  <c r="R65" i="29"/>
  <c r="Q65" i="29"/>
  <c r="P65" i="29"/>
  <c r="O65" i="29"/>
  <c r="N65" i="29"/>
  <c r="M65" i="29"/>
  <c r="L65" i="29"/>
  <c r="K65" i="29"/>
  <c r="J65" i="29"/>
  <c r="I65" i="29"/>
  <c r="H65" i="29"/>
  <c r="G65" i="29"/>
  <c r="F65" i="29"/>
  <c r="E65" i="29"/>
  <c r="C65" i="29"/>
  <c r="AB64" i="29"/>
  <c r="AA64" i="29"/>
  <c r="Z64" i="29"/>
  <c r="Y64" i="29"/>
  <c r="X64" i="29"/>
  <c r="W64" i="29"/>
  <c r="V64" i="29"/>
  <c r="U64" i="29"/>
  <c r="T64" i="29"/>
  <c r="S64" i="29"/>
  <c r="R64" i="29"/>
  <c r="Q64" i="29"/>
  <c r="P64" i="29"/>
  <c r="O64" i="29"/>
  <c r="N64" i="29"/>
  <c r="M64" i="29"/>
  <c r="L64" i="29"/>
  <c r="K64" i="29"/>
  <c r="J64" i="29"/>
  <c r="I64" i="29"/>
  <c r="H64" i="29"/>
  <c r="G64" i="29"/>
  <c r="F64" i="29"/>
  <c r="E64" i="29"/>
  <c r="C64" i="29"/>
  <c r="AB63" i="29"/>
  <c r="AA63" i="29"/>
  <c r="Z63" i="29"/>
  <c r="Y63" i="29"/>
  <c r="X63" i="29"/>
  <c r="W63" i="29"/>
  <c r="V63" i="29"/>
  <c r="U63" i="29"/>
  <c r="T63" i="29"/>
  <c r="S63" i="29"/>
  <c r="R63" i="29"/>
  <c r="Q63" i="29"/>
  <c r="P63" i="29"/>
  <c r="O63" i="29"/>
  <c r="N63" i="29"/>
  <c r="M63" i="29"/>
  <c r="L63" i="29"/>
  <c r="K63" i="29"/>
  <c r="J63" i="29"/>
  <c r="I63" i="29"/>
  <c r="H63" i="29"/>
  <c r="G63" i="29"/>
  <c r="F63" i="29"/>
  <c r="E63" i="29"/>
  <c r="C63" i="29"/>
  <c r="AB62" i="29"/>
  <c r="AA62" i="29"/>
  <c r="Z62" i="29"/>
  <c r="Y62" i="29"/>
  <c r="X62" i="29"/>
  <c r="W62" i="29"/>
  <c r="V62" i="29"/>
  <c r="U62" i="29"/>
  <c r="T62" i="29"/>
  <c r="S62" i="29"/>
  <c r="R62" i="29"/>
  <c r="Q62" i="29"/>
  <c r="P62" i="29"/>
  <c r="O62" i="29"/>
  <c r="N62" i="29"/>
  <c r="M62" i="29"/>
  <c r="L62" i="29"/>
  <c r="K62" i="29"/>
  <c r="J62" i="29"/>
  <c r="I62" i="29"/>
  <c r="H62" i="29"/>
  <c r="G62" i="29"/>
  <c r="F62" i="29"/>
  <c r="E62" i="29"/>
  <c r="C62" i="29"/>
  <c r="AB61" i="29"/>
  <c r="AA61" i="29"/>
  <c r="Z61" i="29"/>
  <c r="Y61" i="29"/>
  <c r="X61" i="29"/>
  <c r="W61" i="29"/>
  <c r="V61" i="29"/>
  <c r="U61" i="29"/>
  <c r="T61" i="29"/>
  <c r="S61" i="29"/>
  <c r="R61" i="29"/>
  <c r="Q61" i="29"/>
  <c r="P61" i="29"/>
  <c r="O61" i="29"/>
  <c r="N61" i="29"/>
  <c r="M61" i="29"/>
  <c r="L61" i="29"/>
  <c r="K61" i="29"/>
  <c r="J61" i="29"/>
  <c r="I61" i="29"/>
  <c r="H61" i="29"/>
  <c r="G61" i="29"/>
  <c r="F61" i="29"/>
  <c r="E61" i="29"/>
  <c r="C61" i="29"/>
  <c r="AB59" i="29"/>
  <c r="AA59" i="29"/>
  <c r="Z59" i="29"/>
  <c r="Y59" i="29"/>
  <c r="X59" i="29"/>
  <c r="W59" i="29"/>
  <c r="V59" i="29"/>
  <c r="U59" i="29"/>
  <c r="T59" i="29"/>
  <c r="S59" i="29"/>
  <c r="R59" i="29"/>
  <c r="Q59" i="29"/>
  <c r="P59" i="29"/>
  <c r="O59" i="29"/>
  <c r="N59" i="29"/>
  <c r="M59" i="29"/>
  <c r="L59" i="29"/>
  <c r="K59" i="29"/>
  <c r="J59" i="29"/>
  <c r="I59" i="29"/>
  <c r="H59" i="29"/>
  <c r="G59" i="29"/>
  <c r="F59" i="29"/>
  <c r="E59" i="29"/>
  <c r="Y51" i="29"/>
  <c r="X51" i="29"/>
  <c r="W51" i="29"/>
  <c r="V51" i="29"/>
  <c r="U51" i="29"/>
  <c r="T51" i="29"/>
  <c r="S51" i="29"/>
  <c r="R51" i="29"/>
  <c r="Q51" i="29"/>
  <c r="P51" i="29"/>
  <c r="O51" i="29"/>
  <c r="N51" i="29"/>
  <c r="M51" i="29"/>
  <c r="L51" i="29"/>
  <c r="K51" i="29"/>
  <c r="J51" i="29"/>
  <c r="I51" i="29"/>
  <c r="H51" i="29"/>
  <c r="G51" i="29"/>
  <c r="F51" i="29"/>
  <c r="E51" i="29"/>
  <c r="D51" i="29"/>
  <c r="C51" i="29"/>
  <c r="Y50" i="29"/>
  <c r="X50" i="29"/>
  <c r="W50" i="29"/>
  <c r="V50" i="29"/>
  <c r="U50" i="29"/>
  <c r="T50" i="29"/>
  <c r="S50" i="29"/>
  <c r="R50" i="29"/>
  <c r="Q50" i="29"/>
  <c r="P50" i="29"/>
  <c r="O50" i="29"/>
  <c r="N50" i="29"/>
  <c r="M50" i="29"/>
  <c r="L50" i="29"/>
  <c r="K50" i="29"/>
  <c r="J50" i="29"/>
  <c r="I50" i="29"/>
  <c r="H50" i="29"/>
  <c r="G50" i="29"/>
  <c r="F50" i="29"/>
  <c r="E50" i="29"/>
  <c r="D50" i="29"/>
  <c r="C50" i="29"/>
  <c r="Y49" i="29"/>
  <c r="X49" i="29"/>
  <c r="W49" i="29"/>
  <c r="V49" i="29"/>
  <c r="U49" i="29"/>
  <c r="T49" i="29"/>
  <c r="S49" i="29"/>
  <c r="R49" i="29"/>
  <c r="Q49" i="29"/>
  <c r="P49" i="29"/>
  <c r="O49" i="29"/>
  <c r="N49" i="29"/>
  <c r="M49" i="29"/>
  <c r="L49" i="29"/>
  <c r="K49" i="29"/>
  <c r="J49" i="29"/>
  <c r="I49" i="29"/>
  <c r="H49" i="29"/>
  <c r="G49" i="29"/>
  <c r="F49" i="29"/>
  <c r="E49" i="29"/>
  <c r="D49" i="29"/>
  <c r="C49" i="29"/>
  <c r="Y48" i="29"/>
  <c r="X48" i="29"/>
  <c r="W48" i="29"/>
  <c r="V48" i="29"/>
  <c r="U48" i="29"/>
  <c r="T48" i="29"/>
  <c r="S48" i="29"/>
  <c r="R48" i="29"/>
  <c r="Q48" i="29"/>
  <c r="P48" i="29"/>
  <c r="O48" i="29"/>
  <c r="N48" i="29"/>
  <c r="M48" i="29"/>
  <c r="L48" i="29"/>
  <c r="K48" i="29"/>
  <c r="J48" i="29"/>
  <c r="I48" i="29"/>
  <c r="H48" i="29"/>
  <c r="G48" i="29"/>
  <c r="F48" i="29"/>
  <c r="E48" i="29"/>
  <c r="D48" i="29"/>
  <c r="C48" i="29"/>
  <c r="Y47" i="29"/>
  <c r="X47" i="29"/>
  <c r="W47" i="29"/>
  <c r="V47" i="29"/>
  <c r="U47" i="29"/>
  <c r="T47" i="29"/>
  <c r="S47" i="29"/>
  <c r="R47" i="29"/>
  <c r="Q47" i="29"/>
  <c r="P47" i="29"/>
  <c r="O47" i="29"/>
  <c r="N47" i="29"/>
  <c r="M47" i="29"/>
  <c r="L47" i="29"/>
  <c r="K47" i="29"/>
  <c r="J47" i="29"/>
  <c r="I47" i="29"/>
  <c r="H47" i="29"/>
  <c r="G47" i="29"/>
  <c r="F47" i="29"/>
  <c r="E47" i="29"/>
  <c r="D47" i="29"/>
  <c r="C47" i="29"/>
  <c r="Y46" i="29"/>
  <c r="X46" i="29"/>
  <c r="W46" i="29"/>
  <c r="V46" i="29"/>
  <c r="U46" i="29"/>
  <c r="T46" i="29"/>
  <c r="S46" i="29"/>
  <c r="R46" i="29"/>
  <c r="Q46" i="29"/>
  <c r="P46" i="29"/>
  <c r="O46" i="29"/>
  <c r="N46" i="29"/>
  <c r="M46" i="29"/>
  <c r="L46" i="29"/>
  <c r="K46" i="29"/>
  <c r="J46" i="29"/>
  <c r="I46" i="29"/>
  <c r="H46" i="29"/>
  <c r="G46" i="29"/>
  <c r="F46" i="29"/>
  <c r="E46" i="29"/>
  <c r="D46" i="29"/>
  <c r="C46" i="29"/>
  <c r="Y45" i="29"/>
  <c r="X45" i="29"/>
  <c r="W45" i="29"/>
  <c r="V45" i="29"/>
  <c r="U45" i="29"/>
  <c r="T45" i="29"/>
  <c r="S45" i="29"/>
  <c r="R45" i="29"/>
  <c r="Q45" i="29"/>
  <c r="P45" i="29"/>
  <c r="O45" i="29"/>
  <c r="N45" i="29"/>
  <c r="M45" i="29"/>
  <c r="L45" i="29"/>
  <c r="K45" i="29"/>
  <c r="J45" i="29"/>
  <c r="I45" i="29"/>
  <c r="H45" i="29"/>
  <c r="G45" i="29"/>
  <c r="F45" i="29"/>
  <c r="E45" i="29"/>
  <c r="D45" i="29"/>
  <c r="C45" i="29"/>
  <c r="Y43" i="29"/>
  <c r="X43" i="29"/>
  <c r="W43" i="29"/>
  <c r="V43" i="29"/>
  <c r="U43" i="29"/>
  <c r="T43" i="29"/>
  <c r="S43" i="29"/>
  <c r="R43" i="29"/>
  <c r="Q43" i="29"/>
  <c r="P43" i="29"/>
  <c r="O43" i="29"/>
  <c r="N43" i="29"/>
  <c r="M43" i="29"/>
  <c r="L43" i="29"/>
  <c r="K43" i="29"/>
  <c r="J43" i="29"/>
  <c r="I43" i="29"/>
  <c r="H43" i="29"/>
  <c r="G43" i="29"/>
  <c r="F43" i="29"/>
  <c r="E43" i="29"/>
  <c r="C43" i="29"/>
  <c r="Y42" i="29"/>
  <c r="X42" i="29"/>
  <c r="W42" i="29"/>
  <c r="V42" i="29"/>
  <c r="U42" i="29"/>
  <c r="T42" i="29"/>
  <c r="S42" i="29"/>
  <c r="R42" i="29"/>
  <c r="Q42" i="29"/>
  <c r="P42" i="29"/>
  <c r="O42" i="29"/>
  <c r="N42" i="29"/>
  <c r="M42" i="29"/>
  <c r="L42" i="29"/>
  <c r="K42" i="29"/>
  <c r="J42" i="29"/>
  <c r="I42" i="29"/>
  <c r="H42" i="29"/>
  <c r="G42" i="29"/>
  <c r="F42" i="29"/>
  <c r="E42" i="29"/>
  <c r="C42" i="29"/>
  <c r="Y41" i="29"/>
  <c r="X41" i="29"/>
  <c r="W41" i="29"/>
  <c r="V41" i="29"/>
  <c r="U41" i="29"/>
  <c r="T41" i="29"/>
  <c r="S41" i="29"/>
  <c r="R41" i="29"/>
  <c r="Q41" i="29"/>
  <c r="P41" i="29"/>
  <c r="O41" i="29"/>
  <c r="N41" i="29"/>
  <c r="M41" i="29"/>
  <c r="L41" i="29"/>
  <c r="K41" i="29"/>
  <c r="J41" i="29"/>
  <c r="I41" i="29"/>
  <c r="H41" i="29"/>
  <c r="G41" i="29"/>
  <c r="F41" i="29"/>
  <c r="E41" i="29"/>
  <c r="C41" i="29"/>
  <c r="Y40" i="29"/>
  <c r="X40" i="29"/>
  <c r="W40" i="29"/>
  <c r="V40" i="29"/>
  <c r="U40" i="29"/>
  <c r="T40" i="29"/>
  <c r="S40" i="29"/>
  <c r="R40" i="29"/>
  <c r="Q40" i="29"/>
  <c r="P40" i="29"/>
  <c r="O40" i="29"/>
  <c r="N40" i="29"/>
  <c r="M40" i="29"/>
  <c r="L40" i="29"/>
  <c r="K40" i="29"/>
  <c r="J40" i="29"/>
  <c r="I40" i="29"/>
  <c r="H40" i="29"/>
  <c r="G40" i="29"/>
  <c r="F40" i="29"/>
  <c r="E40" i="29"/>
  <c r="C40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F39" i="29"/>
  <c r="E39" i="29"/>
  <c r="C39" i="29"/>
  <c r="Y37" i="29"/>
  <c r="X37" i="29"/>
  <c r="W37" i="29"/>
  <c r="V37" i="29"/>
  <c r="U37" i="29"/>
  <c r="T37" i="29"/>
  <c r="S37" i="29"/>
  <c r="R37" i="29"/>
  <c r="Q37" i="29"/>
  <c r="P37" i="29"/>
  <c r="O37" i="29"/>
  <c r="N37" i="29"/>
  <c r="M37" i="29"/>
  <c r="L37" i="29"/>
  <c r="K37" i="29"/>
  <c r="J37" i="29"/>
  <c r="I37" i="29"/>
  <c r="H37" i="29"/>
  <c r="G37" i="29"/>
  <c r="F37" i="29"/>
  <c r="E37" i="29"/>
  <c r="Y29" i="29"/>
  <c r="X29" i="29"/>
  <c r="W29" i="29"/>
  <c r="V29" i="29"/>
  <c r="U29" i="29"/>
  <c r="T29" i="29"/>
  <c r="S29" i="29"/>
  <c r="R29" i="29"/>
  <c r="Q29" i="29"/>
  <c r="P29" i="29"/>
  <c r="O29" i="29"/>
  <c r="N29" i="29"/>
  <c r="M29" i="29"/>
  <c r="L29" i="29"/>
  <c r="K29" i="29"/>
  <c r="J29" i="29"/>
  <c r="I29" i="29"/>
  <c r="H29" i="29"/>
  <c r="G29" i="29"/>
  <c r="F29" i="29"/>
  <c r="E29" i="29"/>
  <c r="D29" i="29"/>
  <c r="C29" i="29"/>
  <c r="Y28" i="29"/>
  <c r="X28" i="29"/>
  <c r="W28" i="29"/>
  <c r="V28" i="29"/>
  <c r="U28" i="29"/>
  <c r="T28" i="29"/>
  <c r="S28" i="29"/>
  <c r="R28" i="29"/>
  <c r="Q28" i="29"/>
  <c r="P28" i="29"/>
  <c r="O28" i="29"/>
  <c r="N28" i="29"/>
  <c r="M28" i="29"/>
  <c r="L28" i="29"/>
  <c r="K28" i="29"/>
  <c r="J28" i="29"/>
  <c r="I28" i="29"/>
  <c r="H28" i="29"/>
  <c r="G28" i="29"/>
  <c r="F28" i="29"/>
  <c r="E28" i="29"/>
  <c r="D28" i="29"/>
  <c r="C28" i="29"/>
  <c r="Y27" i="29"/>
  <c r="X27" i="29"/>
  <c r="W27" i="29"/>
  <c r="V27" i="29"/>
  <c r="U27" i="29"/>
  <c r="T27" i="29"/>
  <c r="S27" i="29"/>
  <c r="R27" i="29"/>
  <c r="Q27" i="29"/>
  <c r="P27" i="29"/>
  <c r="O27" i="29"/>
  <c r="N27" i="29"/>
  <c r="M27" i="29"/>
  <c r="L27" i="29"/>
  <c r="K27" i="29"/>
  <c r="J27" i="29"/>
  <c r="I27" i="29"/>
  <c r="H27" i="29"/>
  <c r="G27" i="29"/>
  <c r="F27" i="29"/>
  <c r="E27" i="29"/>
  <c r="D27" i="29"/>
  <c r="C27" i="29"/>
  <c r="Y26" i="29"/>
  <c r="X26" i="29"/>
  <c r="W26" i="29"/>
  <c r="V26" i="29"/>
  <c r="U26" i="29"/>
  <c r="T26" i="29"/>
  <c r="S26" i="29"/>
  <c r="R26" i="29"/>
  <c r="Q26" i="29"/>
  <c r="P26" i="29"/>
  <c r="O26" i="29"/>
  <c r="N26" i="29"/>
  <c r="M26" i="29"/>
  <c r="L26" i="29"/>
  <c r="K26" i="29"/>
  <c r="J26" i="29"/>
  <c r="I26" i="29"/>
  <c r="H26" i="29"/>
  <c r="G26" i="29"/>
  <c r="F26" i="29"/>
  <c r="E26" i="29"/>
  <c r="D26" i="29"/>
  <c r="C26" i="29"/>
  <c r="Y25" i="29"/>
  <c r="X25" i="29"/>
  <c r="W25" i="29"/>
  <c r="V25" i="29"/>
  <c r="U25" i="29"/>
  <c r="T25" i="29"/>
  <c r="S25" i="29"/>
  <c r="R25" i="29"/>
  <c r="Q25" i="29"/>
  <c r="P25" i="29"/>
  <c r="O25" i="29"/>
  <c r="N25" i="29"/>
  <c r="M25" i="29"/>
  <c r="L25" i="29"/>
  <c r="K25" i="29"/>
  <c r="J25" i="29"/>
  <c r="I25" i="29"/>
  <c r="H25" i="29"/>
  <c r="G25" i="29"/>
  <c r="F25" i="29"/>
  <c r="E25" i="29"/>
  <c r="D25" i="29"/>
  <c r="C25" i="29"/>
  <c r="Y24" i="29"/>
  <c r="X24" i="29"/>
  <c r="W24" i="29"/>
  <c r="V24" i="29"/>
  <c r="U24" i="29"/>
  <c r="T24" i="29"/>
  <c r="S24" i="29"/>
  <c r="R24" i="29"/>
  <c r="Q24" i="29"/>
  <c r="P24" i="29"/>
  <c r="O24" i="29"/>
  <c r="N24" i="29"/>
  <c r="M24" i="29"/>
  <c r="L24" i="29"/>
  <c r="K24" i="29"/>
  <c r="J24" i="29"/>
  <c r="I24" i="29"/>
  <c r="H24" i="29"/>
  <c r="G24" i="29"/>
  <c r="F24" i="29"/>
  <c r="E24" i="29"/>
  <c r="D24" i="29"/>
  <c r="C24" i="29"/>
  <c r="Y23" i="29"/>
  <c r="X23" i="29"/>
  <c r="W23" i="29"/>
  <c r="V23" i="29"/>
  <c r="U23" i="29"/>
  <c r="T23" i="29"/>
  <c r="S23" i="29"/>
  <c r="R23" i="29"/>
  <c r="Q23" i="29"/>
  <c r="P23" i="29"/>
  <c r="O23" i="29"/>
  <c r="N23" i="29"/>
  <c r="M23" i="29"/>
  <c r="L23" i="29"/>
  <c r="K23" i="29"/>
  <c r="J23" i="29"/>
  <c r="I23" i="29"/>
  <c r="H23" i="29"/>
  <c r="G23" i="29"/>
  <c r="F23" i="29"/>
  <c r="E23" i="29"/>
  <c r="D23" i="29"/>
  <c r="C23" i="29"/>
  <c r="Y21" i="29"/>
  <c r="X21" i="29"/>
  <c r="W21" i="29"/>
  <c r="V21" i="29"/>
  <c r="U21" i="29"/>
  <c r="T21" i="29"/>
  <c r="S21" i="29"/>
  <c r="R21" i="29"/>
  <c r="Q21" i="29"/>
  <c r="P21" i="29"/>
  <c r="O21" i="29"/>
  <c r="N21" i="29"/>
  <c r="M21" i="29"/>
  <c r="L21" i="29"/>
  <c r="K21" i="29"/>
  <c r="J21" i="29"/>
  <c r="I21" i="29"/>
  <c r="H21" i="29"/>
  <c r="G21" i="29"/>
  <c r="F21" i="29"/>
  <c r="E21" i="29"/>
  <c r="C21" i="29"/>
  <c r="Y20" i="29"/>
  <c r="X20" i="29"/>
  <c r="W20" i="29"/>
  <c r="V20" i="29"/>
  <c r="U20" i="29"/>
  <c r="T20" i="29"/>
  <c r="S20" i="29"/>
  <c r="R20" i="29"/>
  <c r="Q20" i="29"/>
  <c r="P20" i="29"/>
  <c r="O20" i="29"/>
  <c r="N20" i="29"/>
  <c r="M20" i="29"/>
  <c r="L20" i="29"/>
  <c r="K20" i="29"/>
  <c r="J20" i="29"/>
  <c r="I20" i="29"/>
  <c r="H20" i="29"/>
  <c r="G20" i="29"/>
  <c r="F20" i="29"/>
  <c r="E20" i="29"/>
  <c r="C20" i="29"/>
  <c r="Y19" i="29"/>
  <c r="X19" i="29"/>
  <c r="W19" i="29"/>
  <c r="V19" i="29"/>
  <c r="U19" i="29"/>
  <c r="T19" i="29"/>
  <c r="S19" i="29"/>
  <c r="R19" i="29"/>
  <c r="Q19" i="29"/>
  <c r="P19" i="29"/>
  <c r="O19" i="29"/>
  <c r="N19" i="29"/>
  <c r="M19" i="29"/>
  <c r="L19" i="29"/>
  <c r="K19" i="29"/>
  <c r="J19" i="29"/>
  <c r="I19" i="29"/>
  <c r="H19" i="29"/>
  <c r="G19" i="29"/>
  <c r="F19" i="29"/>
  <c r="E19" i="29"/>
  <c r="C19" i="29"/>
  <c r="Y18" i="29"/>
  <c r="X18" i="29"/>
  <c r="W18" i="29"/>
  <c r="V18" i="29"/>
  <c r="U18" i="29"/>
  <c r="T18" i="29"/>
  <c r="S18" i="29"/>
  <c r="R18" i="29"/>
  <c r="Q18" i="29"/>
  <c r="P18" i="29"/>
  <c r="O18" i="29"/>
  <c r="N18" i="29"/>
  <c r="M18" i="29"/>
  <c r="L18" i="29"/>
  <c r="K18" i="29"/>
  <c r="J18" i="29"/>
  <c r="I18" i="29"/>
  <c r="H18" i="29"/>
  <c r="G18" i="29"/>
  <c r="F18" i="29"/>
  <c r="E18" i="29"/>
  <c r="C18" i="29"/>
  <c r="Y17" i="29"/>
  <c r="X17" i="29"/>
  <c r="W17" i="29"/>
  <c r="V17" i="29"/>
  <c r="U17" i="29"/>
  <c r="T17" i="29"/>
  <c r="S17" i="29"/>
  <c r="R17" i="29"/>
  <c r="Q17" i="29"/>
  <c r="P17" i="29"/>
  <c r="O17" i="29"/>
  <c r="N17" i="29"/>
  <c r="M17" i="29"/>
  <c r="L17" i="29"/>
  <c r="K17" i="29"/>
  <c r="J17" i="29"/>
  <c r="I17" i="29"/>
  <c r="H17" i="29"/>
  <c r="G17" i="29"/>
  <c r="F17" i="29"/>
  <c r="E17" i="29"/>
  <c r="C17" i="29"/>
  <c r="Y15" i="29"/>
  <c r="X15" i="29"/>
  <c r="W15" i="29"/>
  <c r="V15" i="29"/>
  <c r="U15" i="29"/>
  <c r="T15" i="29"/>
  <c r="S15" i="29"/>
  <c r="R15" i="29"/>
  <c r="Q15" i="29"/>
  <c r="P15" i="29"/>
  <c r="O15" i="29"/>
  <c r="N15" i="29"/>
  <c r="M15" i="29"/>
  <c r="L15" i="29"/>
  <c r="K15" i="29"/>
  <c r="J15" i="29"/>
  <c r="I15" i="29"/>
  <c r="H15" i="29"/>
  <c r="G15" i="29"/>
  <c r="F15" i="29"/>
  <c r="E15" i="29"/>
  <c r="D8" i="29"/>
  <c r="D7" i="29"/>
  <c r="D6" i="29"/>
  <c r="D5" i="29"/>
  <c r="D4" i="29"/>
  <c r="D3" i="29"/>
  <c r="C16" i="14" l="1"/>
  <c r="D16" i="14" s="1"/>
  <c r="C17" i="14"/>
  <c r="D17" i="14" s="1"/>
  <c r="C18" i="14"/>
  <c r="D18" i="14" s="1"/>
  <c r="C19" i="14"/>
  <c r="D19" i="14" s="1"/>
  <c r="C20" i="14"/>
  <c r="D20" i="14" s="1"/>
  <c r="C21" i="14"/>
  <c r="D21" i="14" s="1"/>
  <c r="C22" i="14"/>
  <c r="D22" i="14" s="1"/>
  <c r="C23" i="14"/>
  <c r="D23" i="14" s="1"/>
  <c r="C24" i="14"/>
  <c r="D24" i="14" s="1"/>
  <c r="C25" i="14"/>
  <c r="D25" i="14" s="1"/>
  <c r="C26" i="14"/>
  <c r="D26" i="14" s="1"/>
  <c r="C27" i="14"/>
  <c r="D27" i="14" s="1"/>
  <c r="C28" i="14"/>
  <c r="D28" i="14" s="1"/>
  <c r="C29" i="14"/>
  <c r="D29" i="14" s="1"/>
  <c r="D7" i="25" l="1"/>
  <c r="J93" i="26"/>
  <c r="J92" i="26"/>
  <c r="J91" i="26"/>
  <c r="J90" i="26"/>
  <c r="J89" i="26"/>
  <c r="J88" i="26"/>
  <c r="J87" i="26"/>
  <c r="J86" i="26"/>
  <c r="J85" i="26"/>
  <c r="J81" i="26"/>
  <c r="J80" i="26"/>
  <c r="J79" i="26"/>
  <c r="J78" i="26"/>
  <c r="J77" i="26"/>
  <c r="J76" i="26"/>
  <c r="J75" i="26"/>
  <c r="J74" i="26"/>
  <c r="J73" i="26"/>
  <c r="J72" i="26"/>
  <c r="J71" i="26"/>
  <c r="J70" i="26"/>
  <c r="K66" i="26"/>
  <c r="K65" i="26"/>
  <c r="K64" i="26"/>
  <c r="K63" i="26"/>
  <c r="K62" i="26"/>
  <c r="K61" i="26"/>
  <c r="K60" i="26"/>
  <c r="K59" i="26"/>
  <c r="K58" i="26"/>
  <c r="K57" i="26"/>
  <c r="K56" i="26"/>
  <c r="K55" i="26"/>
  <c r="K54" i="26"/>
  <c r="K50" i="26"/>
  <c r="K49" i="26"/>
  <c r="K48" i="26"/>
  <c r="K47" i="26"/>
  <c r="K46" i="26"/>
  <c r="K45" i="26"/>
  <c r="K44" i="26"/>
  <c r="K43" i="26"/>
  <c r="K42" i="26"/>
  <c r="K41" i="26"/>
  <c r="K40" i="26"/>
  <c r="K39" i="26"/>
  <c r="K38" i="26"/>
  <c r="K34" i="26"/>
  <c r="K33" i="26"/>
  <c r="K32" i="26"/>
  <c r="K31" i="26"/>
  <c r="K30" i="26"/>
  <c r="K29" i="26"/>
  <c r="K28" i="26"/>
  <c r="K27" i="26"/>
  <c r="K26" i="26"/>
  <c r="K25" i="26"/>
  <c r="K24" i="26"/>
  <c r="K23" i="26"/>
  <c r="K22" i="26"/>
  <c r="K18" i="26"/>
  <c r="K17" i="26"/>
  <c r="K16" i="26"/>
  <c r="K15" i="26"/>
  <c r="K14" i="26"/>
  <c r="K13" i="26"/>
  <c r="K12" i="26"/>
  <c r="K11" i="26"/>
  <c r="K10" i="26"/>
  <c r="K9" i="26"/>
  <c r="K8" i="26"/>
  <c r="K7" i="26"/>
  <c r="K6" i="26"/>
  <c r="AA80" i="28" l="1"/>
  <c r="Z80" i="28"/>
  <c r="Y80" i="28"/>
  <c r="X80" i="28"/>
  <c r="W80" i="28"/>
  <c r="V80" i="28"/>
  <c r="U80" i="28"/>
  <c r="T80" i="28"/>
  <c r="S80" i="28"/>
  <c r="R80" i="28"/>
  <c r="Q80" i="28"/>
  <c r="P80" i="28"/>
  <c r="O80" i="28"/>
  <c r="N80" i="28"/>
  <c r="M80" i="28"/>
  <c r="L80" i="28"/>
  <c r="K80" i="28"/>
  <c r="J80" i="28"/>
  <c r="I80" i="28"/>
  <c r="H80" i="28"/>
  <c r="G80" i="28"/>
  <c r="F80" i="28"/>
  <c r="D80" i="28"/>
  <c r="G73" i="28" l="1"/>
  <c r="F73" i="28"/>
  <c r="D73" i="28"/>
  <c r="AA73" i="28"/>
  <c r="Z73" i="28"/>
  <c r="Y73" i="28"/>
  <c r="X73" i="28"/>
  <c r="W73" i="28"/>
  <c r="V73" i="28"/>
  <c r="U73" i="28"/>
  <c r="T73" i="28"/>
  <c r="S73" i="28"/>
  <c r="R73" i="28"/>
  <c r="Q73" i="28"/>
  <c r="P73" i="28"/>
  <c r="O73" i="28"/>
  <c r="N73" i="28"/>
  <c r="M73" i="28"/>
  <c r="L73" i="28"/>
  <c r="K73" i="28"/>
  <c r="J73" i="28"/>
  <c r="I73" i="28"/>
  <c r="H73" i="28"/>
  <c r="H28" i="28" l="1"/>
  <c r="I28" i="28"/>
  <c r="J28" i="28"/>
  <c r="K28" i="28"/>
  <c r="L28" i="28"/>
  <c r="M28" i="28"/>
  <c r="N28" i="28"/>
  <c r="O28" i="28"/>
  <c r="P28" i="28"/>
  <c r="Q28" i="28"/>
  <c r="R28" i="28"/>
  <c r="S28" i="28"/>
  <c r="T28" i="28"/>
  <c r="U28" i="28"/>
  <c r="V28" i="28"/>
  <c r="W28" i="28"/>
  <c r="X28" i="28"/>
  <c r="Y28" i="28"/>
  <c r="Z28" i="28"/>
  <c r="AA28" i="28"/>
  <c r="J49" i="28"/>
  <c r="K49" i="28"/>
  <c r="L49" i="28"/>
  <c r="M49" i="28"/>
  <c r="N49" i="28"/>
  <c r="O49" i="28"/>
  <c r="P49" i="28"/>
  <c r="Q49" i="28"/>
  <c r="R49" i="28"/>
  <c r="S49" i="28"/>
  <c r="T49" i="28"/>
  <c r="U49" i="28"/>
  <c r="V49" i="28"/>
  <c r="W49" i="28"/>
  <c r="X49" i="28"/>
  <c r="Y49" i="28"/>
  <c r="Z49" i="28"/>
  <c r="AA49" i="28"/>
  <c r="J50" i="28"/>
  <c r="K50" i="28"/>
  <c r="L50" i="28"/>
  <c r="M50" i="28"/>
  <c r="N50" i="28"/>
  <c r="O50" i="28"/>
  <c r="P50" i="28"/>
  <c r="Q50" i="28"/>
  <c r="R50" i="28"/>
  <c r="S50" i="28"/>
  <c r="T50" i="28"/>
  <c r="U50" i="28"/>
  <c r="V50" i="28"/>
  <c r="W50" i="28"/>
  <c r="X50" i="28"/>
  <c r="Y50" i="28"/>
  <c r="Z50" i="28"/>
  <c r="AA50" i="28"/>
  <c r="J51" i="28"/>
  <c r="K51" i="28"/>
  <c r="L51" i="28"/>
  <c r="M51" i="28"/>
  <c r="N51" i="28"/>
  <c r="O51" i="28"/>
  <c r="P51" i="28"/>
  <c r="Q51" i="28"/>
  <c r="R51" i="28"/>
  <c r="S51" i="28"/>
  <c r="T51" i="28"/>
  <c r="U51" i="28"/>
  <c r="V51" i="28"/>
  <c r="W51" i="28"/>
  <c r="X51" i="28"/>
  <c r="Y51" i="28"/>
  <c r="Z51" i="28"/>
  <c r="AA51" i="28"/>
  <c r="J52" i="28"/>
  <c r="K52" i="28"/>
  <c r="L52" i="28"/>
  <c r="M52" i="28"/>
  <c r="N52" i="28"/>
  <c r="O52" i="28"/>
  <c r="P52" i="28"/>
  <c r="Q52" i="28"/>
  <c r="R52" i="28"/>
  <c r="S52" i="28"/>
  <c r="T52" i="28"/>
  <c r="U52" i="28"/>
  <c r="V52" i="28"/>
  <c r="W52" i="28"/>
  <c r="X52" i="28"/>
  <c r="Y52" i="28"/>
  <c r="Z52" i="28"/>
  <c r="AA52" i="28"/>
  <c r="J53" i="28"/>
  <c r="K53" i="28"/>
  <c r="L53" i="28"/>
  <c r="M53" i="28"/>
  <c r="N53" i="28"/>
  <c r="O53" i="28"/>
  <c r="P53" i="28"/>
  <c r="Q53" i="28"/>
  <c r="R53" i="28"/>
  <c r="S53" i="28"/>
  <c r="T53" i="28"/>
  <c r="U53" i="28"/>
  <c r="V53" i="28"/>
  <c r="W53" i="28"/>
  <c r="X53" i="28"/>
  <c r="Y53" i="28"/>
  <c r="Z53" i="28"/>
  <c r="AA53" i="28"/>
  <c r="J54" i="28"/>
  <c r="K54" i="28"/>
  <c r="L54" i="28"/>
  <c r="M54" i="28"/>
  <c r="N54" i="28"/>
  <c r="O54" i="28"/>
  <c r="P54" i="28"/>
  <c r="Q54" i="28"/>
  <c r="R54" i="28"/>
  <c r="S54" i="28"/>
  <c r="T54" i="28"/>
  <c r="U54" i="28"/>
  <c r="V54" i="28"/>
  <c r="W54" i="28"/>
  <c r="X54" i="28"/>
  <c r="Y54" i="28"/>
  <c r="Z54" i="28"/>
  <c r="AA54" i="28"/>
  <c r="J55" i="28"/>
  <c r="K55" i="28"/>
  <c r="L55" i="28"/>
  <c r="M55" i="28"/>
  <c r="N55" i="28"/>
  <c r="O55" i="28"/>
  <c r="P55" i="28"/>
  <c r="Q55" i="28"/>
  <c r="R55" i="28"/>
  <c r="S55" i="28"/>
  <c r="T55" i="28"/>
  <c r="U55" i="28"/>
  <c r="V55" i="28"/>
  <c r="W55" i="28"/>
  <c r="X55" i="28"/>
  <c r="Y55" i="28"/>
  <c r="Z55" i="28"/>
  <c r="AA55" i="28"/>
  <c r="J56" i="28"/>
  <c r="K56" i="28"/>
  <c r="L56" i="28"/>
  <c r="M56" i="28"/>
  <c r="N56" i="28"/>
  <c r="O56" i="28"/>
  <c r="P56" i="28"/>
  <c r="Q56" i="28"/>
  <c r="R56" i="28"/>
  <c r="S56" i="28"/>
  <c r="T56" i="28"/>
  <c r="U56" i="28"/>
  <c r="V56" i="28"/>
  <c r="W56" i="28"/>
  <c r="X56" i="28"/>
  <c r="Y56" i="28"/>
  <c r="Z56" i="28"/>
  <c r="AA56" i="28"/>
  <c r="J57" i="28"/>
  <c r="K57" i="28"/>
  <c r="L57" i="28"/>
  <c r="M57" i="28"/>
  <c r="N57" i="28"/>
  <c r="O57" i="28"/>
  <c r="P57" i="28"/>
  <c r="Q57" i="28"/>
  <c r="R57" i="28"/>
  <c r="S57" i="28"/>
  <c r="T57" i="28"/>
  <c r="U57" i="28"/>
  <c r="V57" i="28"/>
  <c r="W57" i="28"/>
  <c r="X57" i="28"/>
  <c r="Y57" i="28"/>
  <c r="Z57" i="28"/>
  <c r="AA57" i="28"/>
  <c r="J58" i="28"/>
  <c r="K58" i="28"/>
  <c r="L58" i="28"/>
  <c r="M58" i="28"/>
  <c r="N58" i="28"/>
  <c r="O58" i="28"/>
  <c r="P58" i="28"/>
  <c r="Q58" i="28"/>
  <c r="R58" i="28"/>
  <c r="S58" i="28"/>
  <c r="T58" i="28"/>
  <c r="U58" i="28"/>
  <c r="V58" i="28"/>
  <c r="W58" i="28"/>
  <c r="X58" i="28"/>
  <c r="Y58" i="28"/>
  <c r="Z58" i="28"/>
  <c r="AA58" i="28"/>
  <c r="J59" i="28"/>
  <c r="K59" i="28"/>
  <c r="L59" i="28"/>
  <c r="M59" i="28"/>
  <c r="N59" i="28"/>
  <c r="O59" i="28"/>
  <c r="P59" i="28"/>
  <c r="Q59" i="28"/>
  <c r="R59" i="28"/>
  <c r="S59" i="28"/>
  <c r="T59" i="28"/>
  <c r="U59" i="28"/>
  <c r="V59" i="28"/>
  <c r="W59" i="28"/>
  <c r="X59" i="28"/>
  <c r="Y59" i="28"/>
  <c r="Z59" i="28"/>
  <c r="AA59" i="28"/>
  <c r="J60" i="28"/>
  <c r="K60" i="28"/>
  <c r="L60" i="28"/>
  <c r="M60" i="28"/>
  <c r="N60" i="28"/>
  <c r="O60" i="28"/>
  <c r="P60" i="28"/>
  <c r="Q60" i="28"/>
  <c r="R60" i="28"/>
  <c r="S60" i="28"/>
  <c r="T60" i="28"/>
  <c r="U60" i="28"/>
  <c r="V60" i="28"/>
  <c r="W60" i="28"/>
  <c r="X60" i="28"/>
  <c r="Y60" i="28"/>
  <c r="Z60" i="28"/>
  <c r="AA60" i="28"/>
  <c r="J61" i="28"/>
  <c r="K61" i="28"/>
  <c r="L61" i="28"/>
  <c r="M61" i="28"/>
  <c r="N61" i="28"/>
  <c r="O61" i="28"/>
  <c r="P61" i="28"/>
  <c r="Q61" i="28"/>
  <c r="R61" i="28"/>
  <c r="S61" i="28"/>
  <c r="T61" i="28"/>
  <c r="U61" i="28"/>
  <c r="V61" i="28"/>
  <c r="W61" i="28"/>
  <c r="X61" i="28"/>
  <c r="Y61" i="28"/>
  <c r="Z61" i="28"/>
  <c r="AA61" i="28"/>
  <c r="J62" i="28"/>
  <c r="K62" i="28"/>
  <c r="L62" i="28"/>
  <c r="M62" i="28"/>
  <c r="N62" i="28"/>
  <c r="O62" i="28"/>
  <c r="P62" i="28"/>
  <c r="Q62" i="28"/>
  <c r="R62" i="28"/>
  <c r="S62" i="28"/>
  <c r="T62" i="28"/>
  <c r="U62" i="28"/>
  <c r="V62" i="28"/>
  <c r="W62" i="28"/>
  <c r="X62" i="28"/>
  <c r="Y62" i="28"/>
  <c r="Z62" i="28"/>
  <c r="AA62" i="28"/>
  <c r="J63" i="28"/>
  <c r="K63" i="28"/>
  <c r="L63" i="28"/>
  <c r="M63" i="28"/>
  <c r="N63" i="28"/>
  <c r="O63" i="28"/>
  <c r="P63" i="28"/>
  <c r="Q63" i="28"/>
  <c r="R63" i="28"/>
  <c r="S63" i="28"/>
  <c r="T63" i="28"/>
  <c r="U63" i="28"/>
  <c r="V63" i="28"/>
  <c r="W63" i="28"/>
  <c r="X63" i="28"/>
  <c r="Y63" i="28"/>
  <c r="Z63" i="28"/>
  <c r="AA63" i="28"/>
  <c r="J64" i="28"/>
  <c r="K64" i="28"/>
  <c r="L64" i="28"/>
  <c r="M64" i="28"/>
  <c r="N64" i="28"/>
  <c r="O64" i="28"/>
  <c r="P64" i="28"/>
  <c r="Q64" i="28"/>
  <c r="R64" i="28"/>
  <c r="S64" i="28"/>
  <c r="T64" i="28"/>
  <c r="U64" i="28"/>
  <c r="V64" i="28"/>
  <c r="W64" i="28"/>
  <c r="X64" i="28"/>
  <c r="Y64" i="28"/>
  <c r="Z64" i="28"/>
  <c r="AA64" i="28"/>
  <c r="J65" i="28"/>
  <c r="K65" i="28"/>
  <c r="L65" i="28"/>
  <c r="M65" i="28"/>
  <c r="N65" i="28"/>
  <c r="O65" i="28"/>
  <c r="P65" i="28"/>
  <c r="Q65" i="28"/>
  <c r="R65" i="28"/>
  <c r="S65" i="28"/>
  <c r="T65" i="28"/>
  <c r="U65" i="28"/>
  <c r="V65" i="28"/>
  <c r="W65" i="28"/>
  <c r="X65" i="28"/>
  <c r="Y65" i="28"/>
  <c r="Z65" i="28"/>
  <c r="AA65" i="28"/>
  <c r="J66" i="28"/>
  <c r="K66" i="28"/>
  <c r="L66" i="28"/>
  <c r="M66" i="28"/>
  <c r="N66" i="28"/>
  <c r="O66" i="28"/>
  <c r="P66" i="28"/>
  <c r="Q66" i="28"/>
  <c r="R66" i="28"/>
  <c r="S66" i="28"/>
  <c r="T66" i="28"/>
  <c r="U66" i="28"/>
  <c r="V66" i="28"/>
  <c r="W66" i="28"/>
  <c r="X66" i="28"/>
  <c r="Y66" i="28"/>
  <c r="Z66" i="28"/>
  <c r="AA66" i="28"/>
  <c r="J67" i="28"/>
  <c r="K67" i="28"/>
  <c r="L67" i="28"/>
  <c r="M67" i="28"/>
  <c r="N67" i="28"/>
  <c r="O67" i="28"/>
  <c r="P67" i="28"/>
  <c r="Q67" i="28"/>
  <c r="R67" i="28"/>
  <c r="S67" i="28"/>
  <c r="T67" i="28"/>
  <c r="U67" i="28"/>
  <c r="V67" i="28"/>
  <c r="W67" i="28"/>
  <c r="X67" i="28"/>
  <c r="Y67" i="28"/>
  <c r="Z67" i="28"/>
  <c r="AA67" i="28"/>
  <c r="J68" i="28"/>
  <c r="K68" i="28"/>
  <c r="L68" i="28"/>
  <c r="M68" i="28"/>
  <c r="N68" i="28"/>
  <c r="O68" i="28"/>
  <c r="P68" i="28"/>
  <c r="Q68" i="28"/>
  <c r="R68" i="28"/>
  <c r="S68" i="28"/>
  <c r="T68" i="28"/>
  <c r="U68" i="28"/>
  <c r="V68" i="28"/>
  <c r="W68" i="28"/>
  <c r="X68" i="28"/>
  <c r="Y68" i="28"/>
  <c r="Z68" i="28"/>
  <c r="AA68" i="28"/>
  <c r="J69" i="28"/>
  <c r="K69" i="28"/>
  <c r="L69" i="28"/>
  <c r="M69" i="28"/>
  <c r="N69" i="28"/>
  <c r="O69" i="28"/>
  <c r="P69" i="28"/>
  <c r="Q69" i="28"/>
  <c r="R69" i="28"/>
  <c r="S69" i="28"/>
  <c r="T69" i="28"/>
  <c r="U69" i="28"/>
  <c r="V69" i="28"/>
  <c r="W69" i="28"/>
  <c r="X69" i="28"/>
  <c r="Y69" i="28"/>
  <c r="Z69" i="28"/>
  <c r="AA69" i="28"/>
  <c r="J70" i="28"/>
  <c r="K70" i="28"/>
  <c r="L70" i="28"/>
  <c r="M70" i="28"/>
  <c r="N70" i="28"/>
  <c r="O70" i="28"/>
  <c r="P70" i="28"/>
  <c r="Q70" i="28"/>
  <c r="R70" i="28"/>
  <c r="S70" i="28"/>
  <c r="T70" i="28"/>
  <c r="U70" i="28"/>
  <c r="V70" i="28"/>
  <c r="W70" i="28"/>
  <c r="X70" i="28"/>
  <c r="Y70" i="28"/>
  <c r="Z70" i="28"/>
  <c r="AA70" i="28"/>
  <c r="J71" i="28"/>
  <c r="K71" i="28"/>
  <c r="L71" i="28"/>
  <c r="M71" i="28"/>
  <c r="N71" i="28"/>
  <c r="O71" i="28"/>
  <c r="P71" i="28"/>
  <c r="Q71" i="28"/>
  <c r="R71" i="28"/>
  <c r="S71" i="28"/>
  <c r="T71" i="28"/>
  <c r="U71" i="28"/>
  <c r="V71" i="28"/>
  <c r="W71" i="28"/>
  <c r="X71" i="28"/>
  <c r="Y71" i="28"/>
  <c r="Z71" i="28"/>
  <c r="AA71" i="28"/>
  <c r="J72" i="28"/>
  <c r="K72" i="28"/>
  <c r="L72" i="28"/>
  <c r="M72" i="28"/>
  <c r="N72" i="28"/>
  <c r="O72" i="28"/>
  <c r="P72" i="28"/>
  <c r="Q72" i="28"/>
  <c r="R72" i="28"/>
  <c r="S72" i="28"/>
  <c r="T72" i="28"/>
  <c r="U72" i="28"/>
  <c r="V72" i="28"/>
  <c r="W72" i="28"/>
  <c r="X72" i="28"/>
  <c r="Y72" i="28"/>
  <c r="Z72" i="28"/>
  <c r="AA72" i="28"/>
  <c r="J74" i="28"/>
  <c r="K74" i="28"/>
  <c r="L74" i="28"/>
  <c r="M74" i="28"/>
  <c r="N74" i="28"/>
  <c r="O74" i="28"/>
  <c r="P74" i="28"/>
  <c r="Q74" i="28"/>
  <c r="R74" i="28"/>
  <c r="S74" i="28"/>
  <c r="T74" i="28"/>
  <c r="U74" i="28"/>
  <c r="V74" i="28"/>
  <c r="W74" i="28"/>
  <c r="X74" i="28"/>
  <c r="Y74" i="28"/>
  <c r="Z74" i="28"/>
  <c r="AA74" i="28"/>
  <c r="I49" i="28"/>
  <c r="I50" i="28"/>
  <c r="I51" i="28"/>
  <c r="I52" i="28"/>
  <c r="I53" i="28"/>
  <c r="I54" i="28"/>
  <c r="I55" i="28"/>
  <c r="I56" i="28"/>
  <c r="I57" i="28"/>
  <c r="I58" i="28"/>
  <c r="I59" i="28"/>
  <c r="I60" i="28"/>
  <c r="I61" i="28"/>
  <c r="I62" i="28"/>
  <c r="I63" i="28"/>
  <c r="I64" i="28"/>
  <c r="I65" i="28"/>
  <c r="I66" i="28"/>
  <c r="I67" i="28"/>
  <c r="I68" i="28"/>
  <c r="I69" i="28"/>
  <c r="I70" i="28"/>
  <c r="I71" i="28"/>
  <c r="I72" i="28"/>
  <c r="I74" i="28"/>
  <c r="H53" i="28"/>
  <c r="H54" i="28"/>
  <c r="H55" i="28"/>
  <c r="H56" i="28"/>
  <c r="H57" i="28"/>
  <c r="H58" i="28"/>
  <c r="H59" i="28"/>
  <c r="H60" i="28"/>
  <c r="H61" i="28"/>
  <c r="H62" i="28"/>
  <c r="H63" i="28"/>
  <c r="H64" i="28"/>
  <c r="H65" i="28"/>
  <c r="H66" i="28"/>
  <c r="H67" i="28"/>
  <c r="H68" i="28"/>
  <c r="H69" i="28"/>
  <c r="H70" i="28"/>
  <c r="H71" i="28"/>
  <c r="H72" i="28"/>
  <c r="H74" i="28"/>
  <c r="H49" i="28"/>
  <c r="H50" i="28"/>
  <c r="H51" i="28"/>
  <c r="H52" i="28"/>
  <c r="D99" i="28" l="1"/>
  <c r="D98" i="28"/>
  <c r="D97" i="28"/>
  <c r="D93" i="28"/>
  <c r="D92" i="28"/>
  <c r="D91" i="28"/>
  <c r="D87" i="28"/>
  <c r="D86" i="28"/>
  <c r="D85" i="28"/>
  <c r="AA79" i="28"/>
  <c r="Z79" i="28"/>
  <c r="Y79" i="28"/>
  <c r="X79" i="28"/>
  <c r="W79" i="28"/>
  <c r="V79" i="28"/>
  <c r="U79" i="28"/>
  <c r="T79" i="28"/>
  <c r="S79" i="28"/>
  <c r="R79" i="28"/>
  <c r="Q79" i="28"/>
  <c r="P79" i="28"/>
  <c r="O79" i="28"/>
  <c r="N79" i="28"/>
  <c r="M79" i="28"/>
  <c r="L79" i="28"/>
  <c r="K79" i="28"/>
  <c r="J79" i="28"/>
  <c r="I79" i="28"/>
  <c r="H79" i="28"/>
  <c r="AA78" i="28"/>
  <c r="Z78" i="28"/>
  <c r="Y78" i="28"/>
  <c r="X78" i="28"/>
  <c r="W78" i="28"/>
  <c r="V78" i="28"/>
  <c r="U78" i="28"/>
  <c r="T78" i="28"/>
  <c r="S78" i="28"/>
  <c r="R78" i="28"/>
  <c r="Q78" i="28"/>
  <c r="P78" i="28"/>
  <c r="O78" i="28"/>
  <c r="N78" i="28"/>
  <c r="M78" i="28"/>
  <c r="L78" i="28"/>
  <c r="K78" i="28"/>
  <c r="J78" i="28"/>
  <c r="I78" i="28"/>
  <c r="H78" i="28"/>
  <c r="G63" i="28"/>
  <c r="F63" i="28"/>
  <c r="E63" i="28"/>
  <c r="D63" i="28"/>
  <c r="G62" i="28"/>
  <c r="F62" i="28"/>
  <c r="E62" i="28"/>
  <c r="D62" i="28"/>
  <c r="G61" i="28"/>
  <c r="F61" i="28"/>
  <c r="E61" i="28"/>
  <c r="D61" i="28"/>
  <c r="G60" i="28"/>
  <c r="F60" i="28"/>
  <c r="E60" i="28"/>
  <c r="D60" i="28"/>
  <c r="G59" i="28"/>
  <c r="F59" i="28"/>
  <c r="E59" i="28"/>
  <c r="D59" i="28"/>
  <c r="G58" i="28"/>
  <c r="F58" i="28"/>
  <c r="E58" i="28"/>
  <c r="D58" i="28"/>
  <c r="G53" i="28"/>
  <c r="F53" i="28"/>
  <c r="D53" i="28"/>
  <c r="AA48" i="28"/>
  <c r="Z48" i="28"/>
  <c r="Y48" i="28"/>
  <c r="X48" i="28"/>
  <c r="W48" i="28"/>
  <c r="V48" i="28"/>
  <c r="U48" i="28"/>
  <c r="T48" i="28"/>
  <c r="S48" i="28"/>
  <c r="R48" i="28"/>
  <c r="Q48" i="28"/>
  <c r="P48" i="28"/>
  <c r="O48" i="28"/>
  <c r="N48" i="28"/>
  <c r="M48" i="28"/>
  <c r="L48" i="28"/>
  <c r="K48" i="28"/>
  <c r="J48" i="28"/>
  <c r="I48" i="28"/>
  <c r="H48" i="28"/>
  <c r="G48" i="28"/>
  <c r="F48" i="28"/>
  <c r="D48" i="28"/>
  <c r="D43" i="28"/>
  <c r="AA39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F39" i="28"/>
  <c r="D39" i="28"/>
  <c r="AA38" i="28"/>
  <c r="Z38" i="28"/>
  <c r="Y38" i="28"/>
  <c r="X38" i="28"/>
  <c r="W38" i="28"/>
  <c r="V38" i="28"/>
  <c r="U38" i="28"/>
  <c r="T38" i="28"/>
  <c r="S38" i="28"/>
  <c r="R38" i="28"/>
  <c r="Q38" i="28"/>
  <c r="P38" i="28"/>
  <c r="O38" i="28"/>
  <c r="N38" i="28"/>
  <c r="M38" i="28"/>
  <c r="L38" i="28"/>
  <c r="K38" i="28"/>
  <c r="J38" i="28"/>
  <c r="I38" i="28"/>
  <c r="H38" i="28"/>
  <c r="AA37" i="28"/>
  <c r="Z37" i="28"/>
  <c r="Y37" i="28"/>
  <c r="X37" i="28"/>
  <c r="W37" i="28"/>
  <c r="V37" i="28"/>
  <c r="U37" i="28"/>
  <c r="T37" i="28"/>
  <c r="S37" i="28"/>
  <c r="R37" i="28"/>
  <c r="Q37" i="28"/>
  <c r="P37" i="28"/>
  <c r="O37" i="28"/>
  <c r="N37" i="28"/>
  <c r="M37" i="28"/>
  <c r="L37" i="28"/>
  <c r="K37" i="28"/>
  <c r="J37" i="28"/>
  <c r="I37" i="28"/>
  <c r="H37" i="28"/>
  <c r="AA33" i="28"/>
  <c r="Z33" i="28"/>
  <c r="Y33" i="28"/>
  <c r="X33" i="28"/>
  <c r="W33" i="28"/>
  <c r="V33" i="28"/>
  <c r="U33" i="28"/>
  <c r="T33" i="28"/>
  <c r="S33" i="28"/>
  <c r="R33" i="28"/>
  <c r="Q33" i="28"/>
  <c r="P33" i="28"/>
  <c r="O33" i="28"/>
  <c r="N33" i="28"/>
  <c r="M33" i="28"/>
  <c r="L33" i="28"/>
  <c r="K33" i="28"/>
  <c r="J33" i="28"/>
  <c r="I33" i="28"/>
  <c r="H33" i="28"/>
  <c r="G33" i="28"/>
  <c r="F33" i="28"/>
  <c r="D33" i="28"/>
  <c r="AA32" i="28"/>
  <c r="Z32" i="28"/>
  <c r="Y32" i="28"/>
  <c r="X32" i="28"/>
  <c r="W32" i="28"/>
  <c r="V32" i="28"/>
  <c r="U32" i="28"/>
  <c r="T32" i="28"/>
  <c r="S32" i="28"/>
  <c r="R32" i="28"/>
  <c r="Q32" i="28"/>
  <c r="P32" i="28"/>
  <c r="O32" i="28"/>
  <c r="N32" i="28"/>
  <c r="M32" i="28"/>
  <c r="L32" i="28"/>
  <c r="K32" i="28"/>
  <c r="J32" i="28"/>
  <c r="I32" i="28"/>
  <c r="H32" i="28"/>
  <c r="AA31" i="28"/>
  <c r="Z31" i="28"/>
  <c r="Y31" i="28"/>
  <c r="X31" i="28"/>
  <c r="W31" i="28"/>
  <c r="V31" i="28"/>
  <c r="U31" i="28"/>
  <c r="T31" i="28"/>
  <c r="S31" i="28"/>
  <c r="R31" i="28"/>
  <c r="Q31" i="28"/>
  <c r="P31" i="28"/>
  <c r="O31" i="28"/>
  <c r="N31" i="28"/>
  <c r="M31" i="28"/>
  <c r="L31" i="28"/>
  <c r="K31" i="28"/>
  <c r="J31" i="28"/>
  <c r="I31" i="28"/>
  <c r="H31" i="28"/>
  <c r="G31" i="28"/>
  <c r="F31" i="28"/>
  <c r="D31" i="28"/>
  <c r="AA30" i="28"/>
  <c r="Z30" i="28"/>
  <c r="Y30" i="28"/>
  <c r="X30" i="28"/>
  <c r="W30" i="28"/>
  <c r="V30" i="28"/>
  <c r="U30" i="28"/>
  <c r="T30" i="28"/>
  <c r="S30" i="28"/>
  <c r="R30" i="28"/>
  <c r="Q30" i="28"/>
  <c r="P30" i="28"/>
  <c r="O30" i="28"/>
  <c r="N30" i="28"/>
  <c r="M30" i="28"/>
  <c r="L30" i="28"/>
  <c r="K30" i="28"/>
  <c r="J30" i="28"/>
  <c r="I30" i="28"/>
  <c r="H30" i="28"/>
  <c r="AA29" i="28"/>
  <c r="Z29" i="28"/>
  <c r="Y29" i="28"/>
  <c r="X29" i="28"/>
  <c r="W29" i="28"/>
  <c r="V29" i="28"/>
  <c r="U29" i="28"/>
  <c r="T29" i="28"/>
  <c r="S29" i="28"/>
  <c r="R29" i="28"/>
  <c r="Q29" i="28"/>
  <c r="P29" i="28"/>
  <c r="O29" i="28"/>
  <c r="N29" i="28"/>
  <c r="M29" i="28"/>
  <c r="L29" i="28"/>
  <c r="K29" i="28"/>
  <c r="J29" i="28"/>
  <c r="I29" i="28"/>
  <c r="H29" i="28"/>
  <c r="AA27" i="28"/>
  <c r="Z27" i="28"/>
  <c r="Y27" i="28"/>
  <c r="X27" i="28"/>
  <c r="W27" i="28"/>
  <c r="V27" i="28"/>
  <c r="U27" i="28"/>
  <c r="T27" i="28"/>
  <c r="S27" i="28"/>
  <c r="R27" i="28"/>
  <c r="Q27" i="28"/>
  <c r="P27" i="28"/>
  <c r="O27" i="28"/>
  <c r="N27" i="28"/>
  <c r="M27" i="28"/>
  <c r="L27" i="28"/>
  <c r="K27" i="28"/>
  <c r="J27" i="28"/>
  <c r="I27" i="28"/>
  <c r="H27" i="28"/>
  <c r="AA26" i="28"/>
  <c r="Z26" i="28"/>
  <c r="Y26" i="28"/>
  <c r="X26" i="28"/>
  <c r="W26" i="28"/>
  <c r="V26" i="28"/>
  <c r="U26" i="28"/>
  <c r="T26" i="28"/>
  <c r="S26" i="28"/>
  <c r="R26" i="28"/>
  <c r="Q26" i="28"/>
  <c r="P26" i="28"/>
  <c r="O26" i="28"/>
  <c r="N26" i="28"/>
  <c r="M26" i="28"/>
  <c r="L26" i="28"/>
  <c r="K26" i="28"/>
  <c r="J26" i="28"/>
  <c r="I26" i="28"/>
  <c r="H26" i="28"/>
  <c r="AA25" i="28"/>
  <c r="Z25" i="28"/>
  <c r="Y25" i="28"/>
  <c r="X25" i="28"/>
  <c r="W25" i="28"/>
  <c r="V25" i="28"/>
  <c r="U25" i="28"/>
  <c r="T25" i="28"/>
  <c r="S25" i="28"/>
  <c r="R25" i="28"/>
  <c r="Q25" i="28"/>
  <c r="P25" i="28"/>
  <c r="O25" i="28"/>
  <c r="N25" i="28"/>
  <c r="M25" i="28"/>
  <c r="L25" i="28"/>
  <c r="K25" i="28"/>
  <c r="J25" i="28"/>
  <c r="I25" i="28"/>
  <c r="H25" i="28"/>
  <c r="AA24" i="28"/>
  <c r="Z24" i="28"/>
  <c r="Y24" i="28"/>
  <c r="X24" i="28"/>
  <c r="W24" i="28"/>
  <c r="V24" i="28"/>
  <c r="U24" i="28"/>
  <c r="T24" i="28"/>
  <c r="S24" i="28"/>
  <c r="R24" i="28"/>
  <c r="Q24" i="28"/>
  <c r="P24" i="28"/>
  <c r="O24" i="28"/>
  <c r="N24" i="28"/>
  <c r="M24" i="28"/>
  <c r="L24" i="28"/>
  <c r="K24" i="28"/>
  <c r="J24" i="28"/>
  <c r="I24" i="28"/>
  <c r="H24" i="28"/>
  <c r="AA23" i="28"/>
  <c r="Z23" i="28"/>
  <c r="Y23" i="28"/>
  <c r="X23" i="28"/>
  <c r="W23" i="28"/>
  <c r="V23" i="28"/>
  <c r="U23" i="28"/>
  <c r="T23" i="28"/>
  <c r="S23" i="28"/>
  <c r="R23" i="28"/>
  <c r="Q23" i="28"/>
  <c r="P23" i="28"/>
  <c r="O23" i="28"/>
  <c r="N23" i="28"/>
  <c r="M23" i="28"/>
  <c r="L23" i="28"/>
  <c r="K23" i="28"/>
  <c r="J23" i="28"/>
  <c r="I23" i="28"/>
  <c r="H23" i="28"/>
  <c r="AA22" i="28"/>
  <c r="Z22" i="28"/>
  <c r="Y22" i="28"/>
  <c r="X22" i="28"/>
  <c r="W22" i="28"/>
  <c r="V22" i="28"/>
  <c r="U22" i="28"/>
  <c r="T22" i="28"/>
  <c r="S22" i="28"/>
  <c r="R22" i="28"/>
  <c r="Q22" i="28"/>
  <c r="P22" i="28"/>
  <c r="O22" i="28"/>
  <c r="N22" i="28"/>
  <c r="M22" i="28"/>
  <c r="L22" i="28"/>
  <c r="K22" i="28"/>
  <c r="J22" i="28"/>
  <c r="I22" i="28"/>
  <c r="H22" i="28"/>
  <c r="AA21" i="28"/>
  <c r="Z21" i="28"/>
  <c r="Y21" i="28"/>
  <c r="X21" i="28"/>
  <c r="W21" i="28"/>
  <c r="V21" i="28"/>
  <c r="U21" i="28"/>
  <c r="T21" i="28"/>
  <c r="S21" i="28"/>
  <c r="R21" i="28"/>
  <c r="Q21" i="28"/>
  <c r="P21" i="28"/>
  <c r="O21" i="28"/>
  <c r="N21" i="28"/>
  <c r="M21" i="28"/>
  <c r="L21" i="28"/>
  <c r="K21" i="28"/>
  <c r="J21" i="28"/>
  <c r="I21" i="28"/>
  <c r="H21" i="28"/>
  <c r="AA20" i="28"/>
  <c r="Z20" i="28"/>
  <c r="Y20" i="28"/>
  <c r="X20" i="28"/>
  <c r="W20" i="28"/>
  <c r="V20" i="28"/>
  <c r="U20" i="28"/>
  <c r="T20" i="28"/>
  <c r="S20" i="28"/>
  <c r="R20" i="28"/>
  <c r="Q20" i="28"/>
  <c r="P20" i="28"/>
  <c r="O20" i="28"/>
  <c r="N20" i="28"/>
  <c r="M20" i="28"/>
  <c r="L20" i="28"/>
  <c r="K20" i="28"/>
  <c r="J20" i="28"/>
  <c r="I20" i="28"/>
  <c r="H20" i="28"/>
  <c r="AA19" i="28"/>
  <c r="Z19" i="28"/>
  <c r="Y19" i="28"/>
  <c r="X19" i="28"/>
  <c r="W19" i="28"/>
  <c r="V19" i="28"/>
  <c r="U19" i="28"/>
  <c r="T19" i="28"/>
  <c r="S19" i="28"/>
  <c r="R19" i="28"/>
  <c r="Q19" i="28"/>
  <c r="P19" i="28"/>
  <c r="O19" i="28"/>
  <c r="N19" i="28"/>
  <c r="M19" i="28"/>
  <c r="L19" i="28"/>
  <c r="K19" i="28"/>
  <c r="J19" i="28"/>
  <c r="I19" i="28"/>
  <c r="H19" i="28"/>
  <c r="AA18" i="28"/>
  <c r="Z18" i="28"/>
  <c r="Y18" i="28"/>
  <c r="X18" i="28"/>
  <c r="W18" i="28"/>
  <c r="V18" i="28"/>
  <c r="U18" i="28"/>
  <c r="T18" i="28"/>
  <c r="S18" i="28"/>
  <c r="R18" i="28"/>
  <c r="Q18" i="28"/>
  <c r="P18" i="28"/>
  <c r="O18" i="28"/>
  <c r="N18" i="28"/>
  <c r="M18" i="28"/>
  <c r="L18" i="28"/>
  <c r="K18" i="28"/>
  <c r="J18" i="28"/>
  <c r="I18" i="28"/>
  <c r="H18" i="28"/>
  <c r="AA17" i="28"/>
  <c r="Z17" i="28"/>
  <c r="Y17" i="28"/>
  <c r="X17" i="28"/>
  <c r="W17" i="28"/>
  <c r="V17" i="28"/>
  <c r="U17" i="28"/>
  <c r="T17" i="28"/>
  <c r="S17" i="28"/>
  <c r="R17" i="28"/>
  <c r="Q17" i="28"/>
  <c r="P17" i="28"/>
  <c r="O17" i="28"/>
  <c r="N17" i="28"/>
  <c r="M17" i="28"/>
  <c r="L17" i="28"/>
  <c r="K17" i="28"/>
  <c r="J17" i="28"/>
  <c r="I17" i="28"/>
  <c r="H17" i="28"/>
  <c r="G17" i="28"/>
  <c r="F17" i="28"/>
  <c r="E17" i="28"/>
  <c r="D17" i="28"/>
  <c r="AA16" i="28"/>
  <c r="Z16" i="28"/>
  <c r="Y16" i="28"/>
  <c r="X16" i="28"/>
  <c r="W16" i="28"/>
  <c r="V16" i="28"/>
  <c r="U16" i="28"/>
  <c r="T16" i="28"/>
  <c r="S16" i="28"/>
  <c r="R16" i="28"/>
  <c r="Q16" i="28"/>
  <c r="P16" i="28"/>
  <c r="O16" i="28"/>
  <c r="N16" i="28"/>
  <c r="M16" i="28"/>
  <c r="L16" i="28"/>
  <c r="K16" i="28"/>
  <c r="J16" i="28"/>
  <c r="I16" i="28"/>
  <c r="H16" i="28"/>
  <c r="AA15" i="28"/>
  <c r="Z15" i="28"/>
  <c r="Y15" i="28"/>
  <c r="X15" i="28"/>
  <c r="W15" i="28"/>
  <c r="V15" i="28"/>
  <c r="U15" i="28"/>
  <c r="T15" i="28"/>
  <c r="S15" i="28"/>
  <c r="R15" i="28"/>
  <c r="Q15" i="28"/>
  <c r="P15" i="28"/>
  <c r="O15" i="28"/>
  <c r="N15" i="28"/>
  <c r="M15" i="28"/>
  <c r="L15" i="28"/>
  <c r="K15" i="28"/>
  <c r="J15" i="28"/>
  <c r="I15" i="28"/>
  <c r="H15" i="28"/>
  <c r="AA14" i="28"/>
  <c r="Z14" i="28"/>
  <c r="Y14" i="28"/>
  <c r="X14" i="28"/>
  <c r="W14" i="28"/>
  <c r="V14" i="28"/>
  <c r="U14" i="28"/>
  <c r="T14" i="28"/>
  <c r="S14" i="28"/>
  <c r="R14" i="28"/>
  <c r="Q14" i="28"/>
  <c r="P14" i="28"/>
  <c r="O14" i="28"/>
  <c r="N14" i="28"/>
  <c r="M14" i="28"/>
  <c r="L14" i="28"/>
  <c r="K14" i="28"/>
  <c r="J14" i="28"/>
  <c r="I14" i="28"/>
  <c r="H14" i="28"/>
  <c r="AA13" i="28"/>
  <c r="Z13" i="28"/>
  <c r="Y13" i="28"/>
  <c r="X13" i="28"/>
  <c r="W13" i="28"/>
  <c r="V13" i="28"/>
  <c r="U13" i="28"/>
  <c r="T13" i="28"/>
  <c r="S13" i="28"/>
  <c r="R13" i="28"/>
  <c r="Q13" i="28"/>
  <c r="P13" i="28"/>
  <c r="O13" i="28"/>
  <c r="N13" i="28"/>
  <c r="M13" i="28"/>
  <c r="L13" i="28"/>
  <c r="K13" i="28"/>
  <c r="J13" i="28"/>
  <c r="I13" i="28"/>
  <c r="H13" i="28"/>
  <c r="AA12" i="28"/>
  <c r="Z12" i="28"/>
  <c r="Y12" i="28"/>
  <c r="X12" i="28"/>
  <c r="W12" i="28"/>
  <c r="V12" i="28"/>
  <c r="U12" i="28"/>
  <c r="T12" i="28"/>
  <c r="S12" i="28"/>
  <c r="R12" i="28"/>
  <c r="Q12" i="28"/>
  <c r="P12" i="28"/>
  <c r="O12" i="28"/>
  <c r="N12" i="28"/>
  <c r="M12" i="28"/>
  <c r="L12" i="28"/>
  <c r="K12" i="28"/>
  <c r="J12" i="28"/>
  <c r="I12" i="28"/>
  <c r="H12" i="28"/>
  <c r="G12" i="28"/>
  <c r="F12" i="28"/>
  <c r="D12" i="28"/>
  <c r="AA11" i="28"/>
  <c r="Z11" i="28"/>
  <c r="Y11" i="28"/>
  <c r="X11" i="28"/>
  <c r="W11" i="28"/>
  <c r="V11" i="28"/>
  <c r="U11" i="28"/>
  <c r="T11" i="28"/>
  <c r="S11" i="28"/>
  <c r="R11" i="28"/>
  <c r="Q11" i="28"/>
  <c r="P11" i="28"/>
  <c r="O11" i="28"/>
  <c r="N11" i="28"/>
  <c r="M11" i="28"/>
  <c r="L11" i="28"/>
  <c r="K11" i="28"/>
  <c r="J11" i="28"/>
  <c r="I11" i="28"/>
  <c r="H11" i="28"/>
  <c r="AA10" i="28"/>
  <c r="Z10" i="28"/>
  <c r="Y10" i="28"/>
  <c r="X10" i="28"/>
  <c r="W10" i="28"/>
  <c r="V10" i="28"/>
  <c r="U10" i="28"/>
  <c r="T10" i="28"/>
  <c r="S10" i="28"/>
  <c r="R10" i="28"/>
  <c r="Q10" i="28"/>
  <c r="P10" i="28"/>
  <c r="O10" i="28"/>
  <c r="N10" i="28"/>
  <c r="M10" i="28"/>
  <c r="L10" i="28"/>
  <c r="K10" i="28"/>
  <c r="J10" i="28"/>
  <c r="I10" i="28"/>
  <c r="H10" i="28"/>
  <c r="AA9" i="28"/>
  <c r="Z9" i="28"/>
  <c r="Y9" i="28"/>
  <c r="X9" i="28"/>
  <c r="W9" i="28"/>
  <c r="V9" i="28"/>
  <c r="U9" i="28"/>
  <c r="T9" i="28"/>
  <c r="S9" i="28"/>
  <c r="R9" i="28"/>
  <c r="Q9" i="28"/>
  <c r="P9" i="28"/>
  <c r="O9" i="28"/>
  <c r="N9" i="28"/>
  <c r="M9" i="28"/>
  <c r="L9" i="28"/>
  <c r="K9" i="28"/>
  <c r="J9" i="28"/>
  <c r="I9" i="28"/>
  <c r="H9" i="28"/>
  <c r="AA8" i="28"/>
  <c r="Z8" i="28"/>
  <c r="Y8" i="28"/>
  <c r="X8" i="28"/>
  <c r="W8" i="28"/>
  <c r="V8" i="28"/>
  <c r="U8" i="28"/>
  <c r="T8" i="28"/>
  <c r="S8" i="28"/>
  <c r="R8" i="28"/>
  <c r="Q8" i="28"/>
  <c r="P8" i="28"/>
  <c r="O8" i="28"/>
  <c r="N8" i="28"/>
  <c r="M8" i="28"/>
  <c r="L8" i="28"/>
  <c r="K8" i="28"/>
  <c r="J8" i="28"/>
  <c r="I8" i="28"/>
  <c r="H8" i="28"/>
  <c r="AA7" i="28"/>
  <c r="Z7" i="28"/>
  <c r="Y7" i="28"/>
  <c r="X7" i="28"/>
  <c r="W7" i="28"/>
  <c r="V7" i="28"/>
  <c r="U7" i="28"/>
  <c r="T7" i="28"/>
  <c r="S7" i="28"/>
  <c r="R7" i="28"/>
  <c r="Q7" i="28"/>
  <c r="P7" i="28"/>
  <c r="O7" i="28"/>
  <c r="N7" i="28"/>
  <c r="M7" i="28"/>
  <c r="L7" i="28"/>
  <c r="K7" i="28"/>
  <c r="J7" i="28"/>
  <c r="I7" i="28"/>
  <c r="H7" i="28"/>
  <c r="G7" i="28"/>
  <c r="F7" i="28"/>
  <c r="D7" i="28"/>
  <c r="D38" i="27" l="1"/>
  <c r="D37" i="27"/>
  <c r="D36" i="27"/>
  <c r="D35" i="27"/>
  <c r="D34" i="27"/>
  <c r="V29" i="27"/>
  <c r="U29" i="27"/>
  <c r="T29" i="27"/>
  <c r="S29" i="27"/>
  <c r="R29" i="27"/>
  <c r="Q29" i="27"/>
  <c r="P29" i="27"/>
  <c r="O29" i="27"/>
  <c r="N29" i="27"/>
  <c r="M29" i="27"/>
  <c r="L29" i="27"/>
  <c r="K29" i="27"/>
  <c r="J29" i="27"/>
  <c r="I29" i="27"/>
  <c r="H29" i="27"/>
  <c r="G29" i="27"/>
  <c r="F29" i="27"/>
  <c r="E29" i="27"/>
  <c r="D29" i="27"/>
  <c r="C29" i="27"/>
  <c r="V26" i="27"/>
  <c r="U26" i="27"/>
  <c r="T26" i="27"/>
  <c r="S26" i="27"/>
  <c r="R26" i="27"/>
  <c r="Q26" i="27"/>
  <c r="P26" i="27"/>
  <c r="O26" i="27"/>
  <c r="N26" i="27"/>
  <c r="M26" i="27"/>
  <c r="L26" i="27"/>
  <c r="K26" i="27"/>
  <c r="J26" i="27"/>
  <c r="I26" i="27"/>
  <c r="H26" i="27"/>
  <c r="G26" i="27"/>
  <c r="F26" i="27"/>
  <c r="E26" i="27"/>
  <c r="D26" i="27"/>
  <c r="C26" i="27"/>
  <c r="V25" i="27"/>
  <c r="U25" i="27"/>
  <c r="T25" i="27"/>
  <c r="S25" i="27"/>
  <c r="R25" i="27"/>
  <c r="Q25" i="27"/>
  <c r="P25" i="27"/>
  <c r="O25" i="27"/>
  <c r="N25" i="27"/>
  <c r="M25" i="27"/>
  <c r="L25" i="27"/>
  <c r="K25" i="27"/>
  <c r="J25" i="27"/>
  <c r="I25" i="27"/>
  <c r="H25" i="27"/>
  <c r="G25" i="27"/>
  <c r="F25" i="27"/>
  <c r="E25" i="27"/>
  <c r="D25" i="27"/>
  <c r="C25" i="27"/>
  <c r="V24" i="27"/>
  <c r="U24" i="27"/>
  <c r="T24" i="27"/>
  <c r="S24" i="27"/>
  <c r="R24" i="27"/>
  <c r="Q24" i="27"/>
  <c r="P24" i="27"/>
  <c r="O24" i="27"/>
  <c r="N24" i="27"/>
  <c r="M24" i="27"/>
  <c r="L24" i="27"/>
  <c r="K24" i="27"/>
  <c r="J24" i="27"/>
  <c r="I24" i="27"/>
  <c r="H24" i="27"/>
  <c r="G24" i="27"/>
  <c r="F24" i="27"/>
  <c r="E24" i="27"/>
  <c r="D24" i="27"/>
  <c r="C24" i="27"/>
  <c r="V23" i="27"/>
  <c r="U23" i="27"/>
  <c r="T23" i="27"/>
  <c r="S23" i="27"/>
  <c r="R23" i="27"/>
  <c r="Q23" i="27"/>
  <c r="P23" i="27"/>
  <c r="O23" i="27"/>
  <c r="N23" i="27"/>
  <c r="M23" i="27"/>
  <c r="L23" i="27"/>
  <c r="K23" i="27"/>
  <c r="J23" i="27"/>
  <c r="I23" i="27"/>
  <c r="H23" i="27"/>
  <c r="G23" i="27"/>
  <c r="F23" i="27"/>
  <c r="E23" i="27"/>
  <c r="D23" i="27"/>
  <c r="C23" i="27"/>
  <c r="V22" i="27"/>
  <c r="U22" i="27"/>
  <c r="T22" i="27"/>
  <c r="S22" i="27"/>
  <c r="R22" i="27"/>
  <c r="Q22" i="27"/>
  <c r="P22" i="27"/>
  <c r="O22" i="27"/>
  <c r="N22" i="27"/>
  <c r="M22" i="27"/>
  <c r="L22" i="27"/>
  <c r="K22" i="27"/>
  <c r="J22" i="27"/>
  <c r="I22" i="27"/>
  <c r="H22" i="27"/>
  <c r="G22" i="27"/>
  <c r="F22" i="27"/>
  <c r="E22" i="27"/>
  <c r="D22" i="27"/>
  <c r="C22" i="27"/>
  <c r="V21" i="27"/>
  <c r="U21" i="27"/>
  <c r="T21" i="27"/>
  <c r="S21" i="27"/>
  <c r="R21" i="27"/>
  <c r="Q21" i="27"/>
  <c r="P21" i="27"/>
  <c r="O21" i="27"/>
  <c r="N21" i="27"/>
  <c r="M21" i="27"/>
  <c r="L21" i="27"/>
  <c r="K21" i="27"/>
  <c r="J21" i="27"/>
  <c r="I21" i="27"/>
  <c r="H21" i="27"/>
  <c r="G21" i="27"/>
  <c r="F21" i="27"/>
  <c r="E21" i="27"/>
  <c r="D21" i="27"/>
  <c r="C21" i="27"/>
  <c r="V20" i="27"/>
  <c r="U20" i="27"/>
  <c r="T20" i="27"/>
  <c r="S20" i="27"/>
  <c r="R20" i="27"/>
  <c r="Q20" i="27"/>
  <c r="P20" i="27"/>
  <c r="O20" i="27"/>
  <c r="N20" i="27"/>
  <c r="M20" i="27"/>
  <c r="L20" i="27"/>
  <c r="K20" i="27"/>
  <c r="J20" i="27"/>
  <c r="I20" i="27"/>
  <c r="H20" i="27"/>
  <c r="G20" i="27"/>
  <c r="F20" i="27"/>
  <c r="E20" i="27"/>
  <c r="D20" i="27"/>
  <c r="C20" i="27"/>
  <c r="V19" i="27"/>
  <c r="U19" i="27"/>
  <c r="T19" i="27"/>
  <c r="S19" i="27"/>
  <c r="R19" i="27"/>
  <c r="Q19" i="27"/>
  <c r="P19" i="27"/>
  <c r="O19" i="27"/>
  <c r="N19" i="27"/>
  <c r="M19" i="27"/>
  <c r="L19" i="27"/>
  <c r="K19" i="27"/>
  <c r="J19" i="27"/>
  <c r="I19" i="27"/>
  <c r="H19" i="27"/>
  <c r="G19" i="27"/>
  <c r="F19" i="27"/>
  <c r="E19" i="27"/>
  <c r="D19" i="27"/>
  <c r="C19" i="27"/>
  <c r="V18" i="27"/>
  <c r="U18" i="27"/>
  <c r="T18" i="27"/>
  <c r="S18" i="27"/>
  <c r="R18" i="27"/>
  <c r="Q18" i="27"/>
  <c r="P18" i="27"/>
  <c r="O18" i="27"/>
  <c r="N18" i="27"/>
  <c r="M18" i="27"/>
  <c r="L18" i="27"/>
  <c r="K18" i="27"/>
  <c r="J18" i="27"/>
  <c r="I18" i="27"/>
  <c r="H18" i="27"/>
  <c r="G18" i="27"/>
  <c r="F18" i="27"/>
  <c r="E18" i="27"/>
  <c r="D18" i="27"/>
  <c r="C18" i="27"/>
  <c r="V17" i="27"/>
  <c r="U17" i="27"/>
  <c r="T17" i="27"/>
  <c r="S17" i="27"/>
  <c r="R17" i="27"/>
  <c r="Q17" i="27"/>
  <c r="P17" i="27"/>
  <c r="O17" i="27"/>
  <c r="N17" i="27"/>
  <c r="M17" i="27"/>
  <c r="L17" i="27"/>
  <c r="K17" i="27"/>
  <c r="J17" i="27"/>
  <c r="I17" i="27"/>
  <c r="H17" i="27"/>
  <c r="G17" i="27"/>
  <c r="F17" i="27"/>
  <c r="E17" i="27"/>
  <c r="D17" i="27"/>
  <c r="C17" i="27"/>
  <c r="V16" i="27"/>
  <c r="U16" i="27"/>
  <c r="T16" i="27"/>
  <c r="S16" i="27"/>
  <c r="R16" i="27"/>
  <c r="Q16" i="27"/>
  <c r="P16" i="27"/>
  <c r="O16" i="27"/>
  <c r="N16" i="27"/>
  <c r="M16" i="27"/>
  <c r="L16" i="27"/>
  <c r="K16" i="27"/>
  <c r="J16" i="27"/>
  <c r="I16" i="27"/>
  <c r="H16" i="27"/>
  <c r="G16" i="27"/>
  <c r="F16" i="27"/>
  <c r="E16" i="27"/>
  <c r="D16" i="27"/>
  <c r="C16" i="27"/>
  <c r="V15" i="27"/>
  <c r="U15" i="27"/>
  <c r="T15" i="27"/>
  <c r="S15" i="27"/>
  <c r="R15" i="27"/>
  <c r="Q15" i="27"/>
  <c r="P15" i="27"/>
  <c r="O15" i="27"/>
  <c r="N15" i="27"/>
  <c r="M15" i="27"/>
  <c r="L15" i="27"/>
  <c r="K15" i="27"/>
  <c r="J15" i="27"/>
  <c r="I15" i="27"/>
  <c r="H15" i="27"/>
  <c r="G15" i="27"/>
  <c r="F15" i="27"/>
  <c r="E15" i="27"/>
  <c r="D15" i="27"/>
  <c r="C15" i="27"/>
  <c r="V14" i="27"/>
  <c r="U14" i="27"/>
  <c r="T14" i="27"/>
  <c r="S14" i="27"/>
  <c r="R14" i="27"/>
  <c r="Q14" i="27"/>
  <c r="P14" i="27"/>
  <c r="O14" i="27"/>
  <c r="N14" i="27"/>
  <c r="M14" i="27"/>
  <c r="L14" i="27"/>
  <c r="K14" i="27"/>
  <c r="J14" i="27"/>
  <c r="I14" i="27"/>
  <c r="H14" i="27"/>
  <c r="G14" i="27"/>
  <c r="F14" i="27"/>
  <c r="E14" i="27"/>
  <c r="D14" i="27"/>
  <c r="C14" i="27"/>
  <c r="V13" i="27"/>
  <c r="U13" i="27"/>
  <c r="T13" i="27"/>
  <c r="S13" i="27"/>
  <c r="R13" i="27"/>
  <c r="Q13" i="27"/>
  <c r="P13" i="27"/>
  <c r="O13" i="27"/>
  <c r="N13" i="27"/>
  <c r="M13" i="27"/>
  <c r="L13" i="27"/>
  <c r="K13" i="27"/>
  <c r="J13" i="27"/>
  <c r="I13" i="27"/>
  <c r="H13" i="27"/>
  <c r="G13" i="27"/>
  <c r="F13" i="27"/>
  <c r="E13" i="27"/>
  <c r="D13" i="27"/>
  <c r="C13" i="27"/>
  <c r="V12" i="27"/>
  <c r="U12" i="27"/>
  <c r="T12" i="27"/>
  <c r="S12" i="27"/>
  <c r="R12" i="27"/>
  <c r="Q12" i="27"/>
  <c r="P12" i="27"/>
  <c r="O12" i="27"/>
  <c r="N12" i="27"/>
  <c r="M12" i="27"/>
  <c r="L12" i="27"/>
  <c r="K12" i="27"/>
  <c r="J12" i="27"/>
  <c r="I12" i="27"/>
  <c r="H12" i="27"/>
  <c r="G12" i="27"/>
  <c r="F12" i="27"/>
  <c r="E12" i="27"/>
  <c r="D12" i="27"/>
  <c r="C12" i="27"/>
  <c r="V11" i="27"/>
  <c r="U11" i="27"/>
  <c r="T11" i="27"/>
  <c r="S11" i="27"/>
  <c r="R11" i="27"/>
  <c r="Q11" i="27"/>
  <c r="P11" i="27"/>
  <c r="O11" i="27"/>
  <c r="N11" i="27"/>
  <c r="M11" i="27"/>
  <c r="L11" i="27"/>
  <c r="K11" i="27"/>
  <c r="J11" i="27"/>
  <c r="I11" i="27"/>
  <c r="H11" i="27"/>
  <c r="G11" i="27"/>
  <c r="F11" i="27"/>
  <c r="E11" i="27"/>
  <c r="D11" i="27"/>
  <c r="C11" i="27"/>
  <c r="V10" i="27"/>
  <c r="U10" i="27"/>
  <c r="T10" i="27"/>
  <c r="S10" i="27"/>
  <c r="R10" i="27"/>
  <c r="Q10" i="27"/>
  <c r="P10" i="27"/>
  <c r="O10" i="27"/>
  <c r="N10" i="27"/>
  <c r="M10" i="27"/>
  <c r="L10" i="27"/>
  <c r="K10" i="27"/>
  <c r="J10" i="27"/>
  <c r="I10" i="27"/>
  <c r="H10" i="27"/>
  <c r="G10" i="27"/>
  <c r="F10" i="27"/>
  <c r="E10" i="27"/>
  <c r="D10" i="27"/>
  <c r="C10" i="27"/>
  <c r="D6" i="27"/>
  <c r="D5" i="27"/>
  <c r="K16" i="14" l="1"/>
  <c r="L16" i="14"/>
  <c r="M16" i="14"/>
  <c r="N16" i="14"/>
  <c r="O16" i="14"/>
  <c r="P16" i="14"/>
  <c r="P13" i="14" l="1"/>
  <c r="O13" i="14"/>
  <c r="N13" i="14"/>
  <c r="M13" i="14"/>
  <c r="L13" i="14"/>
  <c r="K13" i="14"/>
  <c r="P12" i="14"/>
  <c r="O12" i="14"/>
  <c r="N12" i="14"/>
  <c r="M12" i="14"/>
  <c r="L12" i="14"/>
  <c r="K12" i="14"/>
  <c r="C58" i="14"/>
  <c r="C57" i="14"/>
  <c r="C56" i="14"/>
  <c r="C55" i="14"/>
  <c r="C54" i="14"/>
  <c r="C53" i="14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31" i="14"/>
  <c r="C30" i="14"/>
  <c r="C15" i="14"/>
  <c r="C14" i="14"/>
  <c r="C13" i="14"/>
  <c r="C12" i="14"/>
  <c r="C11" i="14"/>
  <c r="C10" i="14"/>
  <c r="C9" i="14"/>
  <c r="C8" i="14"/>
  <c r="C7" i="14"/>
  <c r="D98" i="26"/>
  <c r="D97" i="26"/>
  <c r="I93" i="26"/>
  <c r="F93" i="26"/>
  <c r="E93" i="26"/>
  <c r="D93" i="26"/>
  <c r="I92" i="26"/>
  <c r="H92" i="26"/>
  <c r="G92" i="26"/>
  <c r="F92" i="26"/>
  <c r="E92" i="26"/>
  <c r="D92" i="26"/>
  <c r="I91" i="26"/>
  <c r="H91" i="26"/>
  <c r="G91" i="26"/>
  <c r="F91" i="26"/>
  <c r="E91" i="26"/>
  <c r="D91" i="26"/>
  <c r="I90" i="26"/>
  <c r="H90" i="26"/>
  <c r="G90" i="26"/>
  <c r="F90" i="26"/>
  <c r="E90" i="26"/>
  <c r="D90" i="26"/>
  <c r="I89" i="26"/>
  <c r="H89" i="26"/>
  <c r="G89" i="26"/>
  <c r="F89" i="26"/>
  <c r="E89" i="26"/>
  <c r="D89" i="26"/>
  <c r="I88" i="26"/>
  <c r="H88" i="26"/>
  <c r="G88" i="26"/>
  <c r="F88" i="26"/>
  <c r="E88" i="26"/>
  <c r="D88" i="26"/>
  <c r="I87" i="26"/>
  <c r="H87" i="26"/>
  <c r="G87" i="26"/>
  <c r="F87" i="26"/>
  <c r="E87" i="26"/>
  <c r="D87" i="26"/>
  <c r="I86" i="26"/>
  <c r="H86" i="26"/>
  <c r="G86" i="26"/>
  <c r="F86" i="26"/>
  <c r="E86" i="26"/>
  <c r="D86" i="26"/>
  <c r="I85" i="26"/>
  <c r="H85" i="26"/>
  <c r="G85" i="26"/>
  <c r="F85" i="26"/>
  <c r="E85" i="26"/>
  <c r="D85" i="26"/>
  <c r="I81" i="26"/>
  <c r="F81" i="26"/>
  <c r="E81" i="26"/>
  <c r="D81" i="26"/>
  <c r="I80" i="26"/>
  <c r="H80" i="26"/>
  <c r="G80" i="26"/>
  <c r="F80" i="26"/>
  <c r="E80" i="26"/>
  <c r="D80" i="26"/>
  <c r="I79" i="26"/>
  <c r="H79" i="26"/>
  <c r="G79" i="26"/>
  <c r="F79" i="26"/>
  <c r="E79" i="26"/>
  <c r="D79" i="26"/>
  <c r="I78" i="26"/>
  <c r="H78" i="26"/>
  <c r="G78" i="26"/>
  <c r="F78" i="26"/>
  <c r="E78" i="26"/>
  <c r="D78" i="26"/>
  <c r="I77" i="26"/>
  <c r="H77" i="26"/>
  <c r="G77" i="26"/>
  <c r="F77" i="26"/>
  <c r="E77" i="26"/>
  <c r="D77" i="26"/>
  <c r="I76" i="26"/>
  <c r="H76" i="26"/>
  <c r="G76" i="26"/>
  <c r="F76" i="26"/>
  <c r="E76" i="26"/>
  <c r="D76" i="26"/>
  <c r="I75" i="26"/>
  <c r="H75" i="26"/>
  <c r="G75" i="26"/>
  <c r="F75" i="26"/>
  <c r="E75" i="26"/>
  <c r="D75" i="26"/>
  <c r="I74" i="26"/>
  <c r="H74" i="26"/>
  <c r="G74" i="26"/>
  <c r="F74" i="26"/>
  <c r="E74" i="26"/>
  <c r="D74" i="26"/>
  <c r="I73" i="26"/>
  <c r="H73" i="26"/>
  <c r="G73" i="26"/>
  <c r="F73" i="26"/>
  <c r="E73" i="26"/>
  <c r="D73" i="26"/>
  <c r="I72" i="26"/>
  <c r="H72" i="26"/>
  <c r="G72" i="26"/>
  <c r="F72" i="26"/>
  <c r="E72" i="26"/>
  <c r="D72" i="26"/>
  <c r="I71" i="26"/>
  <c r="H71" i="26"/>
  <c r="G71" i="26"/>
  <c r="F71" i="26"/>
  <c r="E71" i="26"/>
  <c r="D71" i="26"/>
  <c r="I70" i="26"/>
  <c r="H70" i="26"/>
  <c r="G70" i="26"/>
  <c r="F70" i="26"/>
  <c r="E70" i="26"/>
  <c r="D70" i="26"/>
  <c r="J66" i="26"/>
  <c r="G66" i="26"/>
  <c r="F66" i="26"/>
  <c r="E66" i="26"/>
  <c r="J65" i="26"/>
  <c r="G65" i="26"/>
  <c r="F65" i="26"/>
  <c r="E65" i="26"/>
  <c r="J64" i="26"/>
  <c r="I64" i="26"/>
  <c r="H64" i="26"/>
  <c r="G64" i="26"/>
  <c r="F64" i="26"/>
  <c r="E64" i="26"/>
  <c r="J63" i="26"/>
  <c r="I63" i="26"/>
  <c r="H63" i="26"/>
  <c r="G63" i="26"/>
  <c r="F63" i="26"/>
  <c r="E63" i="26"/>
  <c r="D63" i="26"/>
  <c r="J62" i="26"/>
  <c r="I62" i="26"/>
  <c r="H62" i="26"/>
  <c r="G62" i="26"/>
  <c r="F62" i="26"/>
  <c r="E62" i="26"/>
  <c r="D62" i="26"/>
  <c r="J61" i="26"/>
  <c r="I61" i="26"/>
  <c r="H61" i="26"/>
  <c r="G61" i="26"/>
  <c r="F61" i="26"/>
  <c r="E61" i="26"/>
  <c r="D61" i="26"/>
  <c r="J60" i="26"/>
  <c r="I60" i="26"/>
  <c r="H60" i="26"/>
  <c r="G60" i="26"/>
  <c r="F60" i="26"/>
  <c r="E60" i="26"/>
  <c r="D60" i="26"/>
  <c r="J59" i="26"/>
  <c r="I59" i="26"/>
  <c r="H59" i="26"/>
  <c r="G59" i="26"/>
  <c r="F59" i="26"/>
  <c r="E59" i="26"/>
  <c r="D59" i="26"/>
  <c r="J58" i="26"/>
  <c r="I58" i="26"/>
  <c r="H58" i="26"/>
  <c r="G58" i="26"/>
  <c r="F58" i="26"/>
  <c r="E58" i="26"/>
  <c r="D58" i="26"/>
  <c r="J57" i="26"/>
  <c r="I57" i="26"/>
  <c r="H57" i="26"/>
  <c r="G57" i="26"/>
  <c r="F57" i="26"/>
  <c r="E57" i="26"/>
  <c r="D57" i="26"/>
  <c r="J56" i="26"/>
  <c r="I56" i="26"/>
  <c r="H56" i="26"/>
  <c r="G56" i="26"/>
  <c r="F56" i="26"/>
  <c r="E56" i="26"/>
  <c r="D56" i="26"/>
  <c r="J55" i="26"/>
  <c r="I55" i="26"/>
  <c r="H55" i="26"/>
  <c r="G55" i="26"/>
  <c r="F55" i="26"/>
  <c r="E55" i="26"/>
  <c r="D55" i="26"/>
  <c r="J54" i="26"/>
  <c r="I54" i="26"/>
  <c r="H54" i="26"/>
  <c r="G54" i="26"/>
  <c r="F54" i="26"/>
  <c r="E54" i="26"/>
  <c r="D54" i="26"/>
  <c r="J50" i="26"/>
  <c r="G50" i="26"/>
  <c r="F50" i="26"/>
  <c r="E50" i="26"/>
  <c r="J49" i="26"/>
  <c r="G49" i="26"/>
  <c r="F49" i="26"/>
  <c r="E49" i="26"/>
  <c r="J48" i="26"/>
  <c r="I48" i="26"/>
  <c r="H48" i="26"/>
  <c r="G48" i="26"/>
  <c r="F48" i="26"/>
  <c r="E48" i="26"/>
  <c r="J47" i="26"/>
  <c r="I47" i="26"/>
  <c r="H47" i="26"/>
  <c r="G47" i="26"/>
  <c r="F47" i="26"/>
  <c r="E47" i="26"/>
  <c r="D47" i="26"/>
  <c r="J46" i="26"/>
  <c r="I46" i="26"/>
  <c r="H46" i="26"/>
  <c r="G46" i="26"/>
  <c r="F46" i="26"/>
  <c r="E46" i="26"/>
  <c r="D46" i="26"/>
  <c r="J45" i="26"/>
  <c r="I45" i="26"/>
  <c r="H45" i="26"/>
  <c r="G45" i="26"/>
  <c r="F45" i="26"/>
  <c r="E45" i="26"/>
  <c r="D45" i="26"/>
  <c r="J44" i="26"/>
  <c r="I44" i="26"/>
  <c r="H44" i="26"/>
  <c r="G44" i="26"/>
  <c r="F44" i="26"/>
  <c r="E44" i="26"/>
  <c r="D44" i="26"/>
  <c r="J43" i="26"/>
  <c r="I43" i="26"/>
  <c r="H43" i="26"/>
  <c r="G43" i="26"/>
  <c r="F43" i="26"/>
  <c r="E43" i="26"/>
  <c r="D43" i="26"/>
  <c r="J42" i="26"/>
  <c r="I42" i="26"/>
  <c r="H42" i="26"/>
  <c r="G42" i="26"/>
  <c r="F42" i="26"/>
  <c r="E42" i="26"/>
  <c r="D42" i="26"/>
  <c r="J41" i="26"/>
  <c r="I41" i="26"/>
  <c r="H41" i="26"/>
  <c r="G41" i="26"/>
  <c r="F41" i="26"/>
  <c r="E41" i="26"/>
  <c r="D41" i="26"/>
  <c r="J40" i="26"/>
  <c r="I40" i="26"/>
  <c r="H40" i="26"/>
  <c r="G40" i="26"/>
  <c r="F40" i="26"/>
  <c r="E40" i="26"/>
  <c r="D40" i="26"/>
  <c r="J39" i="26"/>
  <c r="I39" i="26"/>
  <c r="H39" i="26"/>
  <c r="G39" i="26"/>
  <c r="F39" i="26"/>
  <c r="E39" i="26"/>
  <c r="D39" i="26"/>
  <c r="J38" i="26"/>
  <c r="I38" i="26"/>
  <c r="H38" i="26"/>
  <c r="G38" i="26"/>
  <c r="F38" i="26"/>
  <c r="E38" i="26"/>
  <c r="D38" i="26"/>
  <c r="J34" i="26"/>
  <c r="G34" i="26"/>
  <c r="F34" i="26"/>
  <c r="E34" i="26"/>
  <c r="J33" i="26"/>
  <c r="G33" i="26"/>
  <c r="F33" i="26"/>
  <c r="E33" i="26"/>
  <c r="J32" i="26"/>
  <c r="I32" i="26"/>
  <c r="H32" i="26"/>
  <c r="G32" i="26"/>
  <c r="F32" i="26"/>
  <c r="E32" i="26"/>
  <c r="J31" i="26"/>
  <c r="I31" i="26"/>
  <c r="H31" i="26"/>
  <c r="G31" i="26"/>
  <c r="F31" i="26"/>
  <c r="E31" i="26"/>
  <c r="D31" i="26"/>
  <c r="J30" i="26"/>
  <c r="I30" i="26"/>
  <c r="H30" i="26"/>
  <c r="G30" i="26"/>
  <c r="F30" i="26"/>
  <c r="E30" i="26"/>
  <c r="D30" i="26"/>
  <c r="J29" i="26"/>
  <c r="I29" i="26"/>
  <c r="H29" i="26"/>
  <c r="G29" i="26"/>
  <c r="F29" i="26"/>
  <c r="E29" i="26"/>
  <c r="D29" i="26"/>
  <c r="J28" i="26"/>
  <c r="I28" i="26"/>
  <c r="H28" i="26"/>
  <c r="G28" i="26"/>
  <c r="F28" i="26"/>
  <c r="E28" i="26"/>
  <c r="D28" i="26"/>
  <c r="J27" i="26"/>
  <c r="I27" i="26"/>
  <c r="H27" i="26"/>
  <c r="G27" i="26"/>
  <c r="F27" i="26"/>
  <c r="E27" i="26"/>
  <c r="D27" i="26"/>
  <c r="J26" i="26"/>
  <c r="I26" i="26"/>
  <c r="H26" i="26"/>
  <c r="G26" i="26"/>
  <c r="F26" i="26"/>
  <c r="E26" i="26"/>
  <c r="D26" i="26"/>
  <c r="J25" i="26"/>
  <c r="I25" i="26"/>
  <c r="H25" i="26"/>
  <c r="G25" i="26"/>
  <c r="F25" i="26"/>
  <c r="E25" i="26"/>
  <c r="D25" i="26"/>
  <c r="J24" i="26"/>
  <c r="I24" i="26"/>
  <c r="H24" i="26"/>
  <c r="G24" i="26"/>
  <c r="F24" i="26"/>
  <c r="E24" i="26"/>
  <c r="D24" i="26"/>
  <c r="J23" i="26"/>
  <c r="I23" i="26"/>
  <c r="H23" i="26"/>
  <c r="G23" i="26"/>
  <c r="F23" i="26"/>
  <c r="E23" i="26"/>
  <c r="D23" i="26"/>
  <c r="J22" i="26"/>
  <c r="I22" i="26"/>
  <c r="H22" i="26"/>
  <c r="G22" i="26"/>
  <c r="F22" i="26"/>
  <c r="E22" i="26"/>
  <c r="D22" i="26"/>
  <c r="J18" i="26"/>
  <c r="G18" i="26"/>
  <c r="F18" i="26"/>
  <c r="E18" i="26"/>
  <c r="J17" i="26"/>
  <c r="G17" i="26"/>
  <c r="F17" i="26"/>
  <c r="E17" i="26"/>
  <c r="J16" i="26"/>
  <c r="I16" i="26"/>
  <c r="H16" i="26"/>
  <c r="G16" i="26"/>
  <c r="F16" i="26"/>
  <c r="E16" i="26"/>
  <c r="J15" i="26"/>
  <c r="I15" i="26"/>
  <c r="H15" i="26"/>
  <c r="G15" i="26"/>
  <c r="F15" i="26"/>
  <c r="E15" i="26"/>
  <c r="D15" i="26"/>
  <c r="J14" i="26"/>
  <c r="I14" i="26"/>
  <c r="H14" i="26"/>
  <c r="G14" i="26"/>
  <c r="F14" i="26"/>
  <c r="E14" i="26"/>
  <c r="D14" i="26"/>
  <c r="J13" i="26"/>
  <c r="I13" i="26"/>
  <c r="H13" i="26"/>
  <c r="G13" i="26"/>
  <c r="F13" i="26"/>
  <c r="E13" i="26"/>
  <c r="D13" i="26"/>
  <c r="J12" i="26"/>
  <c r="I12" i="26"/>
  <c r="H12" i="26"/>
  <c r="G12" i="26"/>
  <c r="F12" i="26"/>
  <c r="E12" i="26"/>
  <c r="D12" i="26"/>
  <c r="J11" i="26"/>
  <c r="I11" i="26"/>
  <c r="H11" i="26"/>
  <c r="G11" i="26"/>
  <c r="F11" i="26"/>
  <c r="E11" i="26"/>
  <c r="D11" i="26"/>
  <c r="J10" i="26"/>
  <c r="I10" i="26"/>
  <c r="H10" i="26"/>
  <c r="G10" i="26"/>
  <c r="F10" i="26"/>
  <c r="E10" i="26"/>
  <c r="D10" i="26"/>
  <c r="J9" i="26"/>
  <c r="I9" i="26"/>
  <c r="H9" i="26"/>
  <c r="G9" i="26"/>
  <c r="F9" i="26"/>
  <c r="E9" i="26"/>
  <c r="D9" i="26"/>
  <c r="J8" i="26"/>
  <c r="I8" i="26"/>
  <c r="H8" i="26"/>
  <c r="G8" i="26"/>
  <c r="F8" i="26"/>
  <c r="E8" i="26"/>
  <c r="D8" i="26"/>
  <c r="J7" i="26"/>
  <c r="I7" i="26"/>
  <c r="H7" i="26"/>
  <c r="G7" i="26"/>
  <c r="F7" i="26"/>
  <c r="E7" i="26"/>
  <c r="D7" i="26"/>
  <c r="J6" i="26"/>
  <c r="I6" i="26"/>
  <c r="H6" i="26"/>
  <c r="G6" i="26"/>
  <c r="F6" i="26"/>
  <c r="E6" i="26"/>
  <c r="D6" i="26"/>
  <c r="D8" i="25" l="1"/>
  <c r="J67" i="25"/>
  <c r="I67" i="25"/>
  <c r="H67" i="25"/>
  <c r="G67" i="25"/>
  <c r="F67" i="25"/>
  <c r="E67" i="25"/>
  <c r="J66" i="25"/>
  <c r="I66" i="25"/>
  <c r="H66" i="25"/>
  <c r="G66" i="25"/>
  <c r="F66" i="25"/>
  <c r="E66" i="25"/>
  <c r="J65" i="25"/>
  <c r="I65" i="25"/>
  <c r="H65" i="25"/>
  <c r="G65" i="25"/>
  <c r="F65" i="25"/>
  <c r="E65" i="25"/>
  <c r="J64" i="25"/>
  <c r="I64" i="25"/>
  <c r="H64" i="25"/>
  <c r="G64" i="25"/>
  <c r="F64" i="25"/>
  <c r="E64" i="25"/>
  <c r="J63" i="25"/>
  <c r="I63" i="25"/>
  <c r="H63" i="25"/>
  <c r="G63" i="25"/>
  <c r="F63" i="25"/>
  <c r="E63" i="25"/>
  <c r="J62" i="25"/>
  <c r="I62" i="25"/>
  <c r="H62" i="25"/>
  <c r="G62" i="25"/>
  <c r="F62" i="25"/>
  <c r="E62" i="25"/>
  <c r="J61" i="25"/>
  <c r="I61" i="25"/>
  <c r="H61" i="25"/>
  <c r="G61" i="25"/>
  <c r="F61" i="25"/>
  <c r="E61" i="25"/>
  <c r="J60" i="25"/>
  <c r="I60" i="25"/>
  <c r="H60" i="25"/>
  <c r="G60" i="25"/>
  <c r="F60" i="25"/>
  <c r="E60" i="25"/>
  <c r="J59" i="25"/>
  <c r="I59" i="25"/>
  <c r="H59" i="25"/>
  <c r="G59" i="25"/>
  <c r="F59" i="25"/>
  <c r="E59" i="25"/>
  <c r="J58" i="25"/>
  <c r="I58" i="25"/>
  <c r="H58" i="25"/>
  <c r="G58" i="25"/>
  <c r="F58" i="25"/>
  <c r="E58" i="25"/>
  <c r="J57" i="25"/>
  <c r="I57" i="25"/>
  <c r="H57" i="25"/>
  <c r="G57" i="25"/>
  <c r="F57" i="25"/>
  <c r="E57" i="25"/>
  <c r="J56" i="25"/>
  <c r="I56" i="25"/>
  <c r="H56" i="25"/>
  <c r="G56" i="25"/>
  <c r="F56" i="25"/>
  <c r="E56" i="25"/>
  <c r="J55" i="25"/>
  <c r="I55" i="25"/>
  <c r="H55" i="25"/>
  <c r="G55" i="25"/>
  <c r="F55" i="25"/>
  <c r="E55" i="25"/>
  <c r="J54" i="25"/>
  <c r="I54" i="25"/>
  <c r="H54" i="25"/>
  <c r="G54" i="25"/>
  <c r="F54" i="25"/>
  <c r="E54" i="25"/>
  <c r="J53" i="25"/>
  <c r="I53" i="25"/>
  <c r="H53" i="25"/>
  <c r="G53" i="25"/>
  <c r="F53" i="25"/>
  <c r="E53" i="25"/>
  <c r="J52" i="25"/>
  <c r="I52" i="25"/>
  <c r="H52" i="25"/>
  <c r="G52" i="25"/>
  <c r="F52" i="25"/>
  <c r="E52" i="25"/>
  <c r="J51" i="25"/>
  <c r="I51" i="25"/>
  <c r="H51" i="25"/>
  <c r="G51" i="25"/>
  <c r="F51" i="25"/>
  <c r="E51" i="25"/>
  <c r="J50" i="25"/>
  <c r="I50" i="25"/>
  <c r="H50" i="25"/>
  <c r="G50" i="25"/>
  <c r="F50" i="25"/>
  <c r="E50" i="25"/>
  <c r="J49" i="25"/>
  <c r="I49" i="25"/>
  <c r="H49" i="25"/>
  <c r="G49" i="25"/>
  <c r="F49" i="25"/>
  <c r="E49" i="25"/>
  <c r="J48" i="25"/>
  <c r="I48" i="25"/>
  <c r="H48" i="25"/>
  <c r="G48" i="25"/>
  <c r="F48" i="25"/>
  <c r="E48" i="25"/>
  <c r="J47" i="25"/>
  <c r="I47" i="25"/>
  <c r="H47" i="25"/>
  <c r="G47" i="25"/>
  <c r="F47" i="25"/>
  <c r="E47" i="25"/>
  <c r="J46" i="25"/>
  <c r="I46" i="25"/>
  <c r="H46" i="25"/>
  <c r="G46" i="25"/>
  <c r="F46" i="25"/>
  <c r="E46" i="25"/>
  <c r="J45" i="25"/>
  <c r="I45" i="25"/>
  <c r="H45" i="25"/>
  <c r="G45" i="25"/>
  <c r="F45" i="25"/>
  <c r="E45" i="25"/>
  <c r="J44" i="25"/>
  <c r="I44" i="25"/>
  <c r="H44" i="25"/>
  <c r="G44" i="25"/>
  <c r="F44" i="25"/>
  <c r="E44" i="25"/>
  <c r="J43" i="25"/>
  <c r="I43" i="25"/>
  <c r="H43" i="25"/>
  <c r="G43" i="25"/>
  <c r="F43" i="25"/>
  <c r="E43" i="25"/>
  <c r="J42" i="25"/>
  <c r="I42" i="25"/>
  <c r="H42" i="25"/>
  <c r="G42" i="25"/>
  <c r="F42" i="25"/>
  <c r="E42" i="25"/>
  <c r="H36" i="25"/>
  <c r="G36" i="25"/>
  <c r="F36" i="25"/>
  <c r="E36" i="25"/>
  <c r="D36" i="25"/>
  <c r="H35" i="25"/>
  <c r="G35" i="25"/>
  <c r="F35" i="25"/>
  <c r="E35" i="25"/>
  <c r="D35" i="25"/>
  <c r="H34" i="25"/>
  <c r="G34" i="25"/>
  <c r="F34" i="25"/>
  <c r="E34" i="25"/>
  <c r="D34" i="25"/>
  <c r="AC29" i="25"/>
  <c r="AB29" i="25"/>
  <c r="AA29" i="25"/>
  <c r="Z29" i="25"/>
  <c r="Y29" i="25"/>
  <c r="X29" i="25"/>
  <c r="W29" i="25"/>
  <c r="V29" i="25"/>
  <c r="U29" i="25"/>
  <c r="T29" i="25"/>
  <c r="S29" i="25"/>
  <c r="R29" i="25"/>
  <c r="Q29" i="25"/>
  <c r="P29" i="25"/>
  <c r="O29" i="25"/>
  <c r="N29" i="25"/>
  <c r="M29" i="25"/>
  <c r="L29" i="25"/>
  <c r="K29" i="25"/>
  <c r="J29" i="25"/>
  <c r="I29" i="25"/>
  <c r="H29" i="25"/>
  <c r="G29" i="25"/>
  <c r="F29" i="25"/>
  <c r="E29" i="25"/>
  <c r="D29" i="25"/>
  <c r="AC28" i="25"/>
  <c r="AB28" i="25"/>
  <c r="AA28" i="25"/>
  <c r="Z28" i="25"/>
  <c r="Y28" i="25"/>
  <c r="X28" i="25"/>
  <c r="W28" i="25"/>
  <c r="V28" i="25"/>
  <c r="U28" i="25"/>
  <c r="T28" i="25"/>
  <c r="S28" i="25"/>
  <c r="R28" i="25"/>
  <c r="Q28" i="25"/>
  <c r="P28" i="25"/>
  <c r="O28" i="25"/>
  <c r="N28" i="25"/>
  <c r="M28" i="25"/>
  <c r="L28" i="25"/>
  <c r="K28" i="25"/>
  <c r="J28" i="25"/>
  <c r="I28" i="25"/>
  <c r="H28" i="25"/>
  <c r="G28" i="25"/>
  <c r="F28" i="25"/>
  <c r="E28" i="25"/>
  <c r="D28" i="25"/>
  <c r="AC27" i="25"/>
  <c r="AB27" i="25"/>
  <c r="AA27" i="25"/>
  <c r="Z27" i="25"/>
  <c r="Y27" i="25"/>
  <c r="X27" i="25"/>
  <c r="W27" i="25"/>
  <c r="V27" i="25"/>
  <c r="U27" i="25"/>
  <c r="T27" i="25"/>
  <c r="S27" i="25"/>
  <c r="R27" i="25"/>
  <c r="Q27" i="25"/>
  <c r="P27" i="25"/>
  <c r="O27" i="25"/>
  <c r="N27" i="25"/>
  <c r="M27" i="25"/>
  <c r="L27" i="25"/>
  <c r="K27" i="25"/>
  <c r="J27" i="25"/>
  <c r="I27" i="25"/>
  <c r="H27" i="25"/>
  <c r="G27" i="25"/>
  <c r="F27" i="25"/>
  <c r="E27" i="25"/>
  <c r="D27" i="25"/>
  <c r="AC26" i="25"/>
  <c r="AB26" i="25"/>
  <c r="AA26" i="25"/>
  <c r="Z26" i="25"/>
  <c r="Y26" i="25"/>
  <c r="X26" i="25"/>
  <c r="W26" i="25"/>
  <c r="V26" i="25"/>
  <c r="U26" i="25"/>
  <c r="T26" i="25"/>
  <c r="S26" i="25"/>
  <c r="R26" i="25"/>
  <c r="Q26" i="25"/>
  <c r="P26" i="25"/>
  <c r="O26" i="25"/>
  <c r="N26" i="25"/>
  <c r="M26" i="25"/>
  <c r="L26" i="25"/>
  <c r="K26" i="25"/>
  <c r="J26" i="25"/>
  <c r="I26" i="25"/>
  <c r="H26" i="25"/>
  <c r="G26" i="25"/>
  <c r="F26" i="25"/>
  <c r="E26" i="25"/>
  <c r="D26" i="25"/>
  <c r="H25" i="25"/>
  <c r="G25" i="25"/>
  <c r="F25" i="25"/>
  <c r="E25" i="25"/>
  <c r="D25" i="25"/>
  <c r="AC24" i="25"/>
  <c r="AB24" i="25"/>
  <c r="AA24" i="25"/>
  <c r="Z24" i="25"/>
  <c r="Y24" i="25"/>
  <c r="X24" i="25"/>
  <c r="W24" i="25"/>
  <c r="V24" i="25"/>
  <c r="U24" i="25"/>
  <c r="T24" i="25"/>
  <c r="S24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F24" i="25"/>
  <c r="E24" i="25"/>
  <c r="D24" i="25"/>
  <c r="AC23" i="25"/>
  <c r="AB23" i="25"/>
  <c r="AA23" i="25"/>
  <c r="Z23" i="25"/>
  <c r="Y23" i="25"/>
  <c r="X23" i="25"/>
  <c r="W23" i="25"/>
  <c r="V23" i="25"/>
  <c r="U23" i="25"/>
  <c r="T23" i="25"/>
  <c r="S23" i="25"/>
  <c r="R23" i="25"/>
  <c r="Q23" i="25"/>
  <c r="P23" i="25"/>
  <c r="O23" i="25"/>
  <c r="N23" i="25"/>
  <c r="M23" i="25"/>
  <c r="L23" i="25"/>
  <c r="K23" i="25"/>
  <c r="J23" i="25"/>
  <c r="I23" i="25"/>
  <c r="H23" i="25"/>
  <c r="G23" i="25"/>
  <c r="F23" i="25"/>
  <c r="E23" i="25"/>
  <c r="D23" i="25"/>
  <c r="AC22" i="25"/>
  <c r="AB22" i="25"/>
  <c r="AA22" i="25"/>
  <c r="Z22" i="25"/>
  <c r="Y22" i="25"/>
  <c r="X22" i="25"/>
  <c r="W22" i="25"/>
  <c r="V22" i="25"/>
  <c r="U22" i="25"/>
  <c r="T22" i="25"/>
  <c r="S22" i="25"/>
  <c r="R22" i="25"/>
  <c r="Q22" i="25"/>
  <c r="P22" i="25"/>
  <c r="O22" i="25"/>
  <c r="N22" i="25"/>
  <c r="M22" i="25"/>
  <c r="L22" i="25"/>
  <c r="K22" i="25"/>
  <c r="J22" i="25"/>
  <c r="I22" i="25"/>
  <c r="H22" i="25"/>
  <c r="G22" i="25"/>
  <c r="F22" i="25"/>
  <c r="E22" i="25"/>
  <c r="D22" i="25"/>
  <c r="AC21" i="25"/>
  <c r="AB21" i="25"/>
  <c r="AA21" i="25"/>
  <c r="Z21" i="25"/>
  <c r="Y21" i="25"/>
  <c r="X21" i="25"/>
  <c r="W21" i="25"/>
  <c r="V21" i="25"/>
  <c r="U21" i="25"/>
  <c r="T21" i="25"/>
  <c r="S21" i="25"/>
  <c r="R21" i="25"/>
  <c r="Q21" i="25"/>
  <c r="P21" i="25"/>
  <c r="O21" i="25"/>
  <c r="N21" i="25"/>
  <c r="M21" i="25"/>
  <c r="L21" i="25"/>
  <c r="K21" i="25"/>
  <c r="J21" i="25"/>
  <c r="I21" i="25"/>
  <c r="H21" i="25"/>
  <c r="G21" i="25"/>
  <c r="F21" i="25"/>
  <c r="E21" i="25"/>
  <c r="D21" i="25"/>
  <c r="AC20" i="25"/>
  <c r="AB20" i="25"/>
  <c r="AA20" i="25"/>
  <c r="Z20" i="25"/>
  <c r="Y20" i="25"/>
  <c r="X20" i="25"/>
  <c r="W20" i="25"/>
  <c r="V20" i="25"/>
  <c r="U20" i="25"/>
  <c r="T20" i="25"/>
  <c r="S20" i="25"/>
  <c r="R20" i="25"/>
  <c r="Q20" i="25"/>
  <c r="P20" i="25"/>
  <c r="O20" i="25"/>
  <c r="N20" i="25"/>
  <c r="M20" i="25"/>
  <c r="L20" i="25"/>
  <c r="K20" i="25"/>
  <c r="J20" i="25"/>
  <c r="I20" i="25"/>
  <c r="H20" i="25"/>
  <c r="G20" i="25"/>
  <c r="F20" i="25"/>
  <c r="E20" i="25"/>
  <c r="D20" i="25"/>
  <c r="H19" i="25"/>
  <c r="G19" i="25"/>
  <c r="F19" i="25"/>
  <c r="E19" i="25"/>
  <c r="D19" i="25"/>
  <c r="AC18" i="25"/>
  <c r="AB18" i="25"/>
  <c r="AA18" i="25"/>
  <c r="Z18" i="25"/>
  <c r="Y18" i="25"/>
  <c r="X18" i="25"/>
  <c r="W18" i="25"/>
  <c r="V18" i="25"/>
  <c r="U18" i="25"/>
  <c r="T18" i="25"/>
  <c r="S18" i="25"/>
  <c r="R18" i="25"/>
  <c r="Q18" i="25"/>
  <c r="P18" i="25"/>
  <c r="O18" i="25"/>
  <c r="N18" i="25"/>
  <c r="M18" i="25"/>
  <c r="L18" i="25"/>
  <c r="K18" i="25"/>
  <c r="J18" i="25"/>
  <c r="I18" i="25"/>
  <c r="H18" i="25"/>
  <c r="G18" i="25"/>
  <c r="F18" i="25"/>
  <c r="E18" i="25"/>
  <c r="D18" i="25"/>
  <c r="AC17" i="25"/>
  <c r="AB17" i="25"/>
  <c r="AA17" i="25"/>
  <c r="Z17" i="25"/>
  <c r="Y17" i="25"/>
  <c r="X17" i="25"/>
  <c r="W17" i="25"/>
  <c r="V17" i="25"/>
  <c r="U17" i="25"/>
  <c r="T17" i="25"/>
  <c r="S17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AC16" i="25"/>
  <c r="AB16" i="25"/>
  <c r="AA16" i="25"/>
  <c r="Z16" i="25"/>
  <c r="Y16" i="25"/>
  <c r="X16" i="25"/>
  <c r="W16" i="25"/>
  <c r="V16" i="25"/>
  <c r="U16" i="25"/>
  <c r="T16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AC15" i="25"/>
  <c r="AB15" i="25"/>
  <c r="AA15" i="25"/>
  <c r="Z15" i="25"/>
  <c r="Y15" i="25"/>
  <c r="X15" i="25"/>
  <c r="W15" i="25"/>
  <c r="V15" i="25"/>
  <c r="U15" i="25"/>
  <c r="T15" i="25"/>
  <c r="S15" i="25"/>
  <c r="R15" i="25"/>
  <c r="Q15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D15" i="25"/>
  <c r="H14" i="25"/>
  <c r="G14" i="25"/>
  <c r="F14" i="25"/>
  <c r="E14" i="25"/>
  <c r="D14" i="25"/>
  <c r="AC13" i="25"/>
  <c r="AB13" i="25"/>
  <c r="AA13" i="25"/>
  <c r="Z13" i="25"/>
  <c r="Y13" i="25"/>
  <c r="X13" i="25"/>
  <c r="W13" i="25"/>
  <c r="V13" i="25"/>
  <c r="U13" i="25"/>
  <c r="T13" i="25"/>
  <c r="S13" i="25"/>
  <c r="R13" i="25"/>
  <c r="Q13" i="25"/>
  <c r="P13" i="25"/>
  <c r="O13" i="25"/>
  <c r="N13" i="25"/>
  <c r="M13" i="25"/>
  <c r="L13" i="25"/>
  <c r="K13" i="25"/>
  <c r="J13" i="25"/>
  <c r="I13" i="25"/>
  <c r="H13" i="25"/>
  <c r="G13" i="25"/>
  <c r="F13" i="25"/>
  <c r="E13" i="25"/>
  <c r="D13" i="25"/>
  <c r="D6" i="25"/>
  <c r="D5" i="25"/>
  <c r="D48" i="14" l="1"/>
  <c r="D39" i="19" l="1"/>
  <c r="D38" i="19"/>
  <c r="D37" i="19"/>
  <c r="D32" i="19"/>
  <c r="L29" i="19"/>
  <c r="K29" i="19"/>
  <c r="J29" i="19"/>
  <c r="I29" i="19"/>
  <c r="H29" i="19"/>
  <c r="G29" i="19"/>
  <c r="F29" i="19"/>
  <c r="E29" i="19"/>
  <c r="D29" i="19"/>
  <c r="L28" i="19"/>
  <c r="K28" i="19"/>
  <c r="J28" i="19"/>
  <c r="I28" i="19"/>
  <c r="H28" i="19"/>
  <c r="G28" i="19"/>
  <c r="F28" i="19"/>
  <c r="E28" i="19"/>
  <c r="D28" i="19"/>
  <c r="L27" i="19"/>
  <c r="K27" i="19"/>
  <c r="J27" i="19"/>
  <c r="I27" i="19"/>
  <c r="H27" i="19"/>
  <c r="G27" i="19"/>
  <c r="F27" i="19"/>
  <c r="E27" i="19"/>
  <c r="D27" i="19"/>
  <c r="L26" i="19"/>
  <c r="K26" i="19"/>
  <c r="J26" i="19"/>
  <c r="I26" i="19"/>
  <c r="H26" i="19"/>
  <c r="G26" i="19"/>
  <c r="F26" i="19"/>
  <c r="E26" i="19"/>
  <c r="D26" i="19"/>
  <c r="L25" i="19"/>
  <c r="K25" i="19"/>
  <c r="J25" i="19"/>
  <c r="I25" i="19"/>
  <c r="H25" i="19"/>
  <c r="G25" i="19"/>
  <c r="F25" i="19"/>
  <c r="E25" i="19"/>
  <c r="D25" i="19"/>
  <c r="L24" i="19"/>
  <c r="K24" i="19"/>
  <c r="J24" i="19"/>
  <c r="I24" i="19"/>
  <c r="H24" i="19"/>
  <c r="G24" i="19"/>
  <c r="F24" i="19"/>
  <c r="E24" i="19"/>
  <c r="D24" i="19"/>
  <c r="L23" i="19"/>
  <c r="K23" i="19"/>
  <c r="J23" i="19"/>
  <c r="I23" i="19"/>
  <c r="H23" i="19"/>
  <c r="G23" i="19"/>
  <c r="F23" i="19"/>
  <c r="E23" i="19"/>
  <c r="D23" i="19"/>
  <c r="L22" i="19"/>
  <c r="K22" i="19"/>
  <c r="J22" i="19"/>
  <c r="I22" i="19"/>
  <c r="H22" i="19"/>
  <c r="G22" i="19"/>
  <c r="F22" i="19"/>
  <c r="E22" i="19"/>
  <c r="D22" i="19"/>
  <c r="D16" i="19"/>
  <c r="L13" i="19"/>
  <c r="K13" i="19"/>
  <c r="J13" i="19"/>
  <c r="I13" i="19"/>
  <c r="H13" i="19"/>
  <c r="G13" i="19"/>
  <c r="F13" i="19"/>
  <c r="E13" i="19"/>
  <c r="D13" i="19"/>
  <c r="L12" i="19"/>
  <c r="K12" i="19"/>
  <c r="J12" i="19"/>
  <c r="I12" i="19"/>
  <c r="H12" i="19"/>
  <c r="G12" i="19"/>
  <c r="F12" i="19"/>
  <c r="E12" i="19"/>
  <c r="D12" i="19"/>
  <c r="L11" i="19"/>
  <c r="K11" i="19"/>
  <c r="J11" i="19"/>
  <c r="I11" i="19"/>
  <c r="H11" i="19"/>
  <c r="G11" i="19"/>
  <c r="F11" i="19"/>
  <c r="E11" i="19"/>
  <c r="D11" i="19"/>
  <c r="L10" i="19"/>
  <c r="K10" i="19"/>
  <c r="J10" i="19"/>
  <c r="I10" i="19"/>
  <c r="H10" i="19"/>
  <c r="G10" i="19"/>
  <c r="F10" i="19"/>
  <c r="E10" i="19"/>
  <c r="D10" i="19"/>
  <c r="L9" i="19"/>
  <c r="K9" i="19"/>
  <c r="J9" i="19"/>
  <c r="I9" i="19"/>
  <c r="H9" i="19"/>
  <c r="G9" i="19"/>
  <c r="F9" i="19"/>
  <c r="E9" i="19"/>
  <c r="D9" i="19"/>
  <c r="L8" i="19"/>
  <c r="K8" i="19"/>
  <c r="J8" i="19"/>
  <c r="I8" i="19"/>
  <c r="H8" i="19"/>
  <c r="G8" i="19"/>
  <c r="F8" i="19"/>
  <c r="E8" i="19"/>
  <c r="D8" i="19"/>
  <c r="L7" i="19"/>
  <c r="K7" i="19"/>
  <c r="J7" i="19"/>
  <c r="I7" i="19"/>
  <c r="H7" i="19"/>
  <c r="G7" i="19"/>
  <c r="F7" i="19"/>
  <c r="E7" i="19"/>
  <c r="D7" i="19"/>
  <c r="L6" i="19"/>
  <c r="K6" i="19"/>
  <c r="J6" i="19"/>
  <c r="I6" i="19"/>
  <c r="H6" i="19"/>
  <c r="G6" i="19"/>
  <c r="F6" i="19"/>
  <c r="E6" i="19"/>
  <c r="D6" i="19"/>
  <c r="H6" i="20" l="1"/>
  <c r="G21" i="20"/>
  <c r="E58" i="14" l="1"/>
  <c r="D58" i="14"/>
  <c r="D57" i="14"/>
  <c r="D56" i="14"/>
  <c r="D55" i="14"/>
  <c r="D54" i="14"/>
  <c r="D53" i="14"/>
  <c r="D52" i="14"/>
  <c r="D51" i="14"/>
  <c r="D50" i="14"/>
  <c r="D49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15" i="14"/>
  <c r="D14" i="14"/>
  <c r="D13" i="14"/>
  <c r="D12" i="14"/>
  <c r="D11" i="14"/>
  <c r="D10" i="14"/>
  <c r="D9" i="14"/>
  <c r="D8" i="14"/>
  <c r="D7" i="14"/>
  <c r="D6" i="14"/>
  <c r="K21" i="14" l="1"/>
  <c r="L6" i="14"/>
  <c r="M6" i="14"/>
  <c r="N6" i="14"/>
  <c r="O6" i="14"/>
  <c r="P6" i="14"/>
  <c r="L7" i="14"/>
  <c r="M7" i="14"/>
  <c r="N7" i="14"/>
  <c r="O7" i="14"/>
  <c r="P7" i="14"/>
  <c r="L8" i="14"/>
  <c r="M8" i="14"/>
  <c r="N8" i="14"/>
  <c r="O8" i="14"/>
  <c r="P8" i="14"/>
  <c r="L9" i="14"/>
  <c r="M9" i="14"/>
  <c r="N9" i="14"/>
  <c r="O9" i="14"/>
  <c r="P9" i="14"/>
  <c r="L10" i="14"/>
  <c r="M10" i="14"/>
  <c r="N10" i="14"/>
  <c r="O10" i="14"/>
  <c r="P10" i="14"/>
  <c r="L11" i="14"/>
  <c r="M11" i="14"/>
  <c r="N11" i="14"/>
  <c r="O11" i="14"/>
  <c r="P11" i="14"/>
  <c r="L14" i="14"/>
  <c r="M14" i="14"/>
  <c r="N14" i="14"/>
  <c r="O14" i="14"/>
  <c r="P14" i="14"/>
  <c r="L15" i="14"/>
  <c r="M15" i="14"/>
  <c r="N15" i="14"/>
  <c r="O15" i="14"/>
  <c r="P15" i="14"/>
  <c r="K7" i="14"/>
  <c r="K8" i="14"/>
  <c r="K9" i="14"/>
  <c r="K10" i="14"/>
  <c r="K11" i="14"/>
  <c r="K14" i="14"/>
  <c r="K15" i="14"/>
  <c r="K17" i="14"/>
  <c r="K18" i="14"/>
  <c r="K19" i="14"/>
  <c r="K20" i="14"/>
  <c r="K6" i="14"/>
  <c r="D33" i="20" l="1"/>
  <c r="D34" i="20"/>
  <c r="D32" i="20"/>
  <c r="E27" i="20"/>
  <c r="F27" i="20"/>
  <c r="E21" i="20"/>
  <c r="F21" i="20"/>
  <c r="E22" i="20"/>
  <c r="F22" i="20"/>
  <c r="G22" i="20"/>
  <c r="E23" i="20"/>
  <c r="F23" i="20"/>
  <c r="G23" i="20"/>
  <c r="E24" i="20"/>
  <c r="F24" i="20"/>
  <c r="G24" i="20"/>
  <c r="E25" i="20"/>
  <c r="F25" i="20"/>
  <c r="G25" i="20"/>
  <c r="E26" i="20"/>
  <c r="F26" i="20"/>
  <c r="G26" i="20"/>
  <c r="D22" i="20"/>
  <c r="D23" i="20"/>
  <c r="D24" i="20"/>
  <c r="D25" i="20"/>
  <c r="D26" i="20"/>
  <c r="F16" i="20"/>
  <c r="G16" i="20"/>
  <c r="F17" i="20"/>
  <c r="G17" i="20"/>
  <c r="F6" i="20"/>
  <c r="G6" i="20"/>
  <c r="E7" i="20"/>
  <c r="F7" i="20"/>
  <c r="G7" i="20"/>
  <c r="H7" i="20"/>
  <c r="E8" i="20"/>
  <c r="F8" i="20"/>
  <c r="G8" i="20"/>
  <c r="H8" i="20"/>
  <c r="E9" i="20"/>
  <c r="F9" i="20"/>
  <c r="G9" i="20"/>
  <c r="H9" i="20"/>
  <c r="E10" i="20"/>
  <c r="F10" i="20"/>
  <c r="G10" i="20"/>
  <c r="H10" i="20"/>
  <c r="E11" i="20"/>
  <c r="F11" i="20"/>
  <c r="G11" i="20"/>
  <c r="H11" i="20"/>
  <c r="E12" i="20"/>
  <c r="F12" i="20"/>
  <c r="G12" i="20"/>
  <c r="H12" i="20"/>
  <c r="E13" i="20"/>
  <c r="F13" i="20"/>
  <c r="G13" i="20"/>
  <c r="H13" i="20"/>
  <c r="E14" i="20"/>
  <c r="F14" i="20"/>
  <c r="G14" i="20"/>
  <c r="H14" i="20"/>
  <c r="E15" i="20"/>
  <c r="F15" i="20"/>
  <c r="G15" i="20"/>
  <c r="H15" i="20"/>
  <c r="E16" i="20"/>
  <c r="H16" i="20"/>
  <c r="D7" i="20"/>
  <c r="D8" i="20"/>
  <c r="D9" i="20"/>
  <c r="D10" i="20"/>
  <c r="D11" i="20"/>
  <c r="D12" i="20"/>
  <c r="D13" i="20"/>
  <c r="D14" i="20"/>
  <c r="D15" i="20"/>
  <c r="D16" i="20"/>
</calcChain>
</file>

<file path=xl/comments1.xml><?xml version="1.0" encoding="utf-8"?>
<comments xmlns="http://schemas.openxmlformats.org/spreadsheetml/2006/main">
  <authors>
    <author>Ioannis Ieronymidis</author>
  </authors>
  <commentList>
    <comment ref="D8" authorId="0" shapeId="0">
      <text>
        <r>
          <rPr>
            <sz val="9"/>
            <color indexed="81"/>
            <rFont val="Tahoma"/>
            <family val="2"/>
          </rPr>
          <t>This column (C2) and the next one (C3) should be long integers in the database.</t>
        </r>
      </text>
    </comment>
    <comment ref="E8" authorId="0" shapeId="0">
      <text>
        <r>
          <rPr>
            <sz val="9"/>
            <color indexed="81"/>
            <rFont val="Tahoma"/>
            <family val="2"/>
          </rPr>
          <t>Should accept empty fields.</t>
        </r>
      </text>
    </comment>
  </commentList>
</comments>
</file>

<file path=xl/sharedStrings.xml><?xml version="1.0" encoding="utf-8"?>
<sst xmlns="http://schemas.openxmlformats.org/spreadsheetml/2006/main" count="1649" uniqueCount="592">
  <si>
    <t>Standalone market risk</t>
  </si>
  <si>
    <t xml:space="preserve">  Interest rate risk</t>
  </si>
  <si>
    <t xml:space="preserve">  Inflation risk</t>
  </si>
  <si>
    <t xml:space="preserve">  Equity risk</t>
  </si>
  <si>
    <t>Standalone stresses</t>
  </si>
  <si>
    <t>Shock size</t>
  </si>
  <si>
    <t>-100bp</t>
  </si>
  <si>
    <t xml:space="preserve"> -50bp </t>
  </si>
  <si>
    <t>100bp</t>
  </si>
  <si>
    <t>Interest Rates Volatility down</t>
  </si>
  <si>
    <t>Interest Rates Volatility up</t>
  </si>
  <si>
    <t>Inflation Rates</t>
  </si>
  <si>
    <t>Equity</t>
  </si>
  <si>
    <t xml:space="preserve"> 100bp </t>
  </si>
  <si>
    <t>50bp</t>
  </si>
  <si>
    <t xml:space="preserve">  Interest rate volatility risk</t>
  </si>
  <si>
    <t xml:space="preserve">  Equity volatility risk</t>
  </si>
  <si>
    <t>Assets</t>
  </si>
  <si>
    <t>Liabilities</t>
  </si>
  <si>
    <t xml:space="preserve">  Currency risk</t>
  </si>
  <si>
    <t xml:space="preserve">  Property risk</t>
  </si>
  <si>
    <t>Property</t>
  </si>
  <si>
    <t>Currency</t>
  </si>
  <si>
    <t>Total</t>
  </si>
  <si>
    <t>.</t>
  </si>
  <si>
    <t>Derivatives risk</t>
  </si>
  <si>
    <t>Mean</t>
  </si>
  <si>
    <t>Standard deviation</t>
  </si>
  <si>
    <t>Solvency Capital Requirement</t>
  </si>
  <si>
    <t>Total undiversified life underwriting risk</t>
  </si>
  <si>
    <t>Life underwriting risk - diversification</t>
  </si>
  <si>
    <t>Life underwriting risk - diversified</t>
  </si>
  <si>
    <t>Operational risk</t>
  </si>
  <si>
    <t>Operational risk - diversified</t>
  </si>
  <si>
    <t>Name of single name exposure</t>
  </si>
  <si>
    <t>Code of single name exposure</t>
  </si>
  <si>
    <t>Loss Given Default</t>
  </si>
  <si>
    <t>Probability of Default</t>
  </si>
  <si>
    <t>Single name exposure 1</t>
  </si>
  <si>
    <t>Single name exposure 2</t>
  </si>
  <si>
    <t>Single name exposure 3</t>
  </si>
  <si>
    <t>Counterparty default risk - diversified</t>
  </si>
  <si>
    <t>Split by asset class</t>
  </si>
  <si>
    <t>Bond and loans</t>
  </si>
  <si>
    <t>Cash</t>
  </si>
  <si>
    <t>NR</t>
  </si>
  <si>
    <t>Total undiversified credit risk</t>
  </si>
  <si>
    <t>Credit risk - diversification</t>
  </si>
  <si>
    <t>Credit risk - diversified</t>
  </si>
  <si>
    <t>Total diversified risk after tax</t>
  </si>
  <si>
    <t>Loss absorbing capacity of deferred taxes</t>
  </si>
  <si>
    <t xml:space="preserve">  Mortality risk</t>
  </si>
  <si>
    <t xml:space="preserve">  Longevity risk</t>
  </si>
  <si>
    <t>Total underwriting risk - diversified</t>
  </si>
  <si>
    <t>Risk type</t>
  </si>
  <si>
    <t>Aggregation</t>
  </si>
  <si>
    <t xml:space="preserve">  Gross reserve risk</t>
  </si>
  <si>
    <t xml:space="preserve">  Net of reinsurance reserve risk</t>
  </si>
  <si>
    <t xml:space="preserve">  Gross premium risk</t>
  </si>
  <si>
    <t xml:space="preserve">  Net of reinsurance premium risk</t>
  </si>
  <si>
    <t xml:space="preserve">  Nat-cat risk</t>
  </si>
  <si>
    <t xml:space="preserve">  Man-made risk</t>
  </si>
  <si>
    <t>Total Non-life risk</t>
  </si>
  <si>
    <t xml:space="preserve">  Expense risk</t>
  </si>
  <si>
    <t xml:space="preserve">  Lapse</t>
  </si>
  <si>
    <t>Total Life &amp; Health underwriting risk</t>
  </si>
  <si>
    <t>Total underwriting risk</t>
  </si>
  <si>
    <t>Total diversified risk before tax</t>
  </si>
  <si>
    <t>Loss absorbing capacity of technical provisions</t>
  </si>
  <si>
    <t>Total stand-alone risk</t>
  </si>
  <si>
    <t>Total Non-life risk - diversified</t>
  </si>
  <si>
    <t>Total Life &amp; Health underwriting risk - diversified</t>
  </si>
  <si>
    <t>Total Operational risk</t>
  </si>
  <si>
    <t>Total Operational risk - diversified</t>
  </si>
  <si>
    <t>Non-life</t>
  </si>
  <si>
    <t>Life &amp; Health</t>
  </si>
  <si>
    <t>Operational</t>
  </si>
  <si>
    <t>Other</t>
  </si>
  <si>
    <t>Total diversification</t>
  </si>
  <si>
    <t>SCR</t>
  </si>
  <si>
    <t>Inflation</t>
  </si>
  <si>
    <t>Single name exposure 4</t>
  </si>
  <si>
    <t>Single name exposure 5</t>
  </si>
  <si>
    <t>Single name exposure 6</t>
  </si>
  <si>
    <t>Single name exposure 7</t>
  </si>
  <si>
    <t>Single name exposure 8</t>
  </si>
  <si>
    <t>Single name exposure 9</t>
  </si>
  <si>
    <t>Single name exposure 10</t>
  </si>
  <si>
    <t>Currency risk</t>
  </si>
  <si>
    <t>Market &amp; credit risk and sensitivities</t>
  </si>
  <si>
    <t>mVaR 99.50%</t>
  </si>
  <si>
    <t>Property risk</t>
  </si>
  <si>
    <t>Inflation risk</t>
  </si>
  <si>
    <t>Interest rate risk diversified</t>
  </si>
  <si>
    <t>Interest rate risk sum</t>
  </si>
  <si>
    <t>Equity risk diversified</t>
  </si>
  <si>
    <t>Equity risk sum</t>
  </si>
  <si>
    <t xml:space="preserve">  Credit event risk ('migration and default')</t>
  </si>
  <si>
    <t xml:space="preserve">  Credit Spread risk</t>
  </si>
  <si>
    <t xml:space="preserve">    Spread risk 'Government and central banks'</t>
  </si>
  <si>
    <t xml:space="preserve">    Spread risk other</t>
  </si>
  <si>
    <t>VaR 99.75%</t>
  </si>
  <si>
    <t>VaR 99.40%</t>
  </si>
  <si>
    <t>VaR 99.50%</t>
  </si>
  <si>
    <t>VaR 99.80%</t>
  </si>
  <si>
    <t>VaR 99.90%</t>
  </si>
  <si>
    <t>VaR 99.30%</t>
  </si>
  <si>
    <t>VaR 90.00%</t>
  </si>
  <si>
    <t>VaR 85.00%</t>
  </si>
  <si>
    <t>VaR 75.00%</t>
  </si>
  <si>
    <t>VaR 80.00%</t>
  </si>
  <si>
    <t>Basis risk financial instruments</t>
  </si>
  <si>
    <t>Market &amp; credit risk diversified</t>
  </si>
  <si>
    <t>Market &amp; credit risk sum (level 2 components)</t>
  </si>
  <si>
    <t>Market &amp; credit risk diversification</t>
  </si>
  <si>
    <t>VaR 50.00%</t>
  </si>
  <si>
    <t>VaR 25.00%</t>
  </si>
  <si>
    <t>VaR 10.00%</t>
  </si>
  <si>
    <t>VaR 95.00%</t>
  </si>
  <si>
    <t>VaR 5.00%</t>
  </si>
  <si>
    <t>VaR 1.00%</t>
  </si>
  <si>
    <t>VaR 0.5%</t>
  </si>
  <si>
    <t>VaR 0.1%</t>
  </si>
  <si>
    <t>Interest Rates (parallel shift all maturities)</t>
  </si>
  <si>
    <t>Spread (uniform shift all maturities and assets)</t>
  </si>
  <si>
    <t xml:space="preserve">  Government bonds and loans</t>
  </si>
  <si>
    <t xml:space="preserve">  Corporate bonds and loans</t>
  </si>
  <si>
    <t xml:space="preserve">  Other bonds and loans</t>
  </si>
  <si>
    <t>Derivatives</t>
  </si>
  <si>
    <t>Credit event risk for financial instruments</t>
  </si>
  <si>
    <t>Credit risk Non-Financial Instruments - Counterparty default risk</t>
  </si>
  <si>
    <t>Sum</t>
  </si>
  <si>
    <t>Assets excl. Unit-linked</t>
  </si>
  <si>
    <t>Liabilities excl. Unit-linked</t>
  </si>
  <si>
    <t>VaR 99.60%</t>
  </si>
  <si>
    <t>Participations</t>
  </si>
  <si>
    <t>Sovereign</t>
  </si>
  <si>
    <t>Liquidity</t>
  </si>
  <si>
    <t>Modelled specific risks</t>
  </si>
  <si>
    <t>Pensions</t>
  </si>
  <si>
    <t>Modelled explicitly in its own module</t>
  </si>
  <si>
    <t>Concentration</t>
  </si>
  <si>
    <t>Credit Quality Step 0</t>
  </si>
  <si>
    <t>Credit Quality Step 1</t>
  </si>
  <si>
    <t>Credit Quality Step 2</t>
  </si>
  <si>
    <t>Credit Quality Step 3</t>
  </si>
  <si>
    <t>Credit Quality Step 4</t>
  </si>
  <si>
    <t>Credit Quality Step 5</t>
  </si>
  <si>
    <t>Credit Quality Step 6</t>
  </si>
  <si>
    <t>Other risk</t>
  </si>
  <si>
    <t>Exposure at Default</t>
  </si>
  <si>
    <t>Top 10 Type 1 exposures in terms of impact on SCR</t>
  </si>
  <si>
    <t>Life &amp; health risk and sensitivities</t>
  </si>
  <si>
    <t>Solvency Capital Requirements</t>
  </si>
  <si>
    <t>Mortality risk</t>
  </si>
  <si>
    <t>Longevity risk</t>
  </si>
  <si>
    <t>risk of increase in lapse rates</t>
  </si>
  <si>
    <t>risk of decrease in lapse rates</t>
  </si>
  <si>
    <t>mass lapse risk</t>
  </si>
  <si>
    <t>Life expense risk</t>
  </si>
  <si>
    <t>Life catastrophe risk</t>
  </si>
  <si>
    <t>trend</t>
  </si>
  <si>
    <t xml:space="preserve">level </t>
  </si>
  <si>
    <t>volatility</t>
  </si>
  <si>
    <t>Life SCR and percentiles</t>
  </si>
  <si>
    <t>Medical expense</t>
  </si>
  <si>
    <t>Income protection</t>
  </si>
  <si>
    <t>increase of medical payments</t>
  </si>
  <si>
    <t>decrease of medical payments</t>
  </si>
  <si>
    <t>Basel Level 1 classification mapping
[drop down]</t>
  </si>
  <si>
    <t>Basel Level 2 classification mapping
[drop down]</t>
  </si>
  <si>
    <t>Other exposures (aggregate)</t>
  </si>
  <si>
    <t>Assets - Liabilities</t>
  </si>
  <si>
    <t>Assets - Liabilities excl. Unit-linked</t>
  </si>
  <si>
    <t>Exposure sensitive to interest rates</t>
  </si>
  <si>
    <t>base case / no shock</t>
  </si>
  <si>
    <t>Exposure sensitive to inflation rates</t>
  </si>
  <si>
    <t>Exposure sensitive to spreads</t>
  </si>
  <si>
    <t>Exposure sensitive to equity values</t>
  </si>
  <si>
    <t>Exposure sensitive to property values</t>
  </si>
  <si>
    <t>Exposure sensitive to exchange rates</t>
  </si>
  <si>
    <t>Exposure sensitive to interest rate volatility</t>
  </si>
  <si>
    <t>Exposure sensitive to equity volatility</t>
  </si>
  <si>
    <t>Equity Volatility down</t>
  </si>
  <si>
    <t>Equity Volatility up</t>
  </si>
  <si>
    <t>mVaR and VaR percentiles - including LAC TP but excluding LAC DT - each as marginal shock in the designated risk</t>
  </si>
  <si>
    <t>mVaR 99.50% w/o transitional on TP</t>
  </si>
  <si>
    <t>mVaR 99.50% w/o transitional on IR</t>
  </si>
  <si>
    <t>mVaR 99.50% w/o VA and w/o other transitionals</t>
  </si>
  <si>
    <t>mVaR 99.50% w/o MA and w/o all the others</t>
  </si>
  <si>
    <t>Which type of VA is used?</t>
  </si>
  <si>
    <t>Sensitivities (values)</t>
  </si>
  <si>
    <t>Insured</t>
  </si>
  <si>
    <t>Intermidiaries</t>
  </si>
  <si>
    <t>Other main exposures 1</t>
  </si>
  <si>
    <t>Other main exposures 2</t>
  </si>
  <si>
    <t>Other main exposures 3</t>
  </si>
  <si>
    <t>Type 2 exposures in terms of impact on SCR</t>
  </si>
  <si>
    <t>Description of exposure</t>
  </si>
  <si>
    <t>Is Basel L1 classification used?</t>
  </si>
  <si>
    <t>Is Basel L1 &amp; L2 classification used?</t>
  </si>
  <si>
    <t>Probability distribution</t>
  </si>
  <si>
    <t>Operational risk - diversification between level 1 items</t>
  </si>
  <si>
    <t>Total undiversified level 2</t>
  </si>
  <si>
    <t>Total undiversified level 1</t>
  </si>
  <si>
    <t>Sum of diversification inside level 2 items</t>
  </si>
  <si>
    <t>catastrophe</t>
  </si>
  <si>
    <t>Mortality risk aggregate</t>
  </si>
  <si>
    <t>Longevity risk aggregate</t>
  </si>
  <si>
    <t>Disability-morbidity risk aggregate</t>
  </si>
  <si>
    <t>Lapse risk aggregate</t>
  </si>
  <si>
    <t>Sum insured</t>
  </si>
  <si>
    <t>Life catastrophe + disability-morbidity</t>
  </si>
  <si>
    <t>Net Written Premiums</t>
  </si>
  <si>
    <t>Net Best Estimate liability + Technical provisions calculated as a whole</t>
  </si>
  <si>
    <t>Life + Health SLT</t>
  </si>
  <si>
    <t>NatCat + Man-made Cat</t>
  </si>
  <si>
    <t>Health SLT expense risk</t>
  </si>
  <si>
    <t>Minimum disclosure in SFCR</t>
  </si>
  <si>
    <t>Total Business risk - diversified</t>
  </si>
  <si>
    <t>Total Business risk</t>
  </si>
  <si>
    <t xml:space="preserve">  Disability-Morbidity risk</t>
  </si>
  <si>
    <t xml:space="preserve">  Catastrophe risk</t>
  </si>
  <si>
    <t>Pension risk</t>
  </si>
  <si>
    <t>Concentration risk</t>
  </si>
  <si>
    <t>Level risk</t>
  </si>
  <si>
    <t>Trend risk</t>
  </si>
  <si>
    <t>Catastrophe risk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</si>
  <si>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</si>
  <si>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</si>
  <si>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</si>
  <si>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</si>
  <si>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</si>
  <si>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</si>
  <si>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</si>
  <si>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</si>
  <si>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</si>
  <si>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</si>
  <si>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</si>
  <si>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</si>
  <si>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</si>
  <si>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</si>
  <si>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</si>
  <si>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</si>
  <si>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</si>
  <si>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</si>
  <si>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</si>
  <si>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</si>
  <si>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</si>
  <si>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</si>
  <si>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</si>
  <si>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</si>
  <si>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</si>
  <si>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</si>
  <si>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</si>
  <si>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</si>
  <si>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</si>
  <si>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</si>
  <si>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</si>
  <si>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</si>
  <si>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</si>
  <si>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</si>
  <si>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</si>
  <si>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</si>
  <si>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</si>
  <si>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</si>
  <si>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</si>
  <si>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</si>
  <si>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</si>
  <si>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</si>
  <si>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</si>
  <si>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</si>
  <si>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</si>
  <si>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</si>
  <si>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</si>
  <si>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</si>
  <si>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</si>
  <si>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</si>
  <si>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</si>
  <si>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</si>
  <si>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Total undiversified counterparty default risk</t>
  </si>
  <si>
    <t>Counterparty default risk - diversification</t>
  </si>
  <si>
    <t>R28</t>
  </si>
  <si>
    <t>R29</t>
  </si>
  <si>
    <t>R30</t>
  </si>
  <si>
    <t>R31</t>
  </si>
  <si>
    <t>R32</t>
  </si>
  <si>
    <t>R33</t>
  </si>
  <si>
    <t>R27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</si>
  <si>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</si>
  <si>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</si>
  <si>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</si>
  <si>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</si>
  <si>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</si>
  <si>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</si>
  <si>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</si>
  <si>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</si>
  <si>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</si>
  <si>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</si>
  <si>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</si>
  <si>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</si>
  <si>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</si>
  <si>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</si>
  <si>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</si>
  <si>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</si>
  <si>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Liquidity risk</t>
  </si>
  <si>
    <t xml:space="preserve">  Net premium and reserve risk</t>
  </si>
  <si>
    <t xml:space="preserve">  Trend risk</t>
  </si>
  <si>
    <t xml:space="preserve">  Level risk</t>
  </si>
  <si>
    <t>R50</t>
  </si>
  <si>
    <t>R51</t>
  </si>
  <si>
    <t>Type of Health risk modelled in Life &amp; Health?</t>
  </si>
  <si>
    <t>Health SCR and percentiles</t>
  </si>
  <si>
    <t>Health underwriting risk - diversification</t>
  </si>
  <si>
    <t>Health underwriting risk - diversified</t>
  </si>
  <si>
    <t>Total undiversified life + health underwriting risk</t>
  </si>
  <si>
    <t>Life + health underwriting risk - diversification</t>
  </si>
  <si>
    <t>Life + health underwriting risk - diversified</t>
  </si>
  <si>
    <t>Total undiversified health underwriting risk</t>
  </si>
  <si>
    <t>Non-Life + Health NSLT</t>
  </si>
  <si>
    <t>RXX</t>
  </si>
  <si>
    <t>Other description</t>
  </si>
  <si>
    <t>Mortality &amp; Longevity risk combined aggregate</t>
  </si>
  <si>
    <t>-0.25 or -20bp for normal vols</t>
  </si>
  <si>
    <t>0.25 or 20bp for normal vols</t>
  </si>
  <si>
    <t>Premium + Reserve + Cat risk</t>
  </si>
  <si>
    <t>Life revision risk</t>
  </si>
  <si>
    <t>Health SLT revision risk</t>
  </si>
  <si>
    <t>R52</t>
  </si>
  <si>
    <t xml:space="preserve">  Revision risk</t>
  </si>
  <si>
    <t>Credit risk diversified</t>
  </si>
  <si>
    <t>[table 1]</t>
  </si>
  <si>
    <t>Credit risk for non-financials instruments covered in tables [2], [3] [no / fully / partial]</t>
  </si>
  <si>
    <t>[table 2]</t>
  </si>
  <si>
    <t>[table 3]</t>
  </si>
  <si>
    <t>[table 4]</t>
  </si>
  <si>
    <t>Credit event risk portolio view</t>
  </si>
  <si>
    <t>Name Group Exposure</t>
  </si>
  <si>
    <t>Market value</t>
  </si>
  <si>
    <t>Credit Risk Contribution</t>
  </si>
  <si>
    <t>Average Probability of Default (in %)</t>
  </si>
  <si>
    <t>Average Loss Given Default (in %)</t>
  </si>
  <si>
    <t>Market value
(% of total sum)</t>
  </si>
  <si>
    <t>Credit Risk
(% of total sum)</t>
  </si>
  <si>
    <t>Top 10 exposures in terms of impact on SCR (group)</t>
  </si>
  <si>
    <t>Counterparty group exposure 1</t>
  </si>
  <si>
    <t>Counterparty group exposure 2</t>
  </si>
  <si>
    <t>Counterparty group exposure 3</t>
  </si>
  <si>
    <t>Counterparty group exposure 4</t>
  </si>
  <si>
    <t>Counterparty group exposure 5</t>
  </si>
  <si>
    <t>Counterparty group exposure 6</t>
  </si>
  <si>
    <t>Counterparty group exposure 7</t>
  </si>
  <si>
    <t>Counterparty group exposure 8</t>
  </si>
  <si>
    <t>Counterparty group exposure 9</t>
  </si>
  <si>
    <t>Counterparty group exposure 10</t>
  </si>
  <si>
    <t>Top exposures total</t>
  </si>
  <si>
    <t>Other exposures sum</t>
  </si>
  <si>
    <t>All exposures sum</t>
  </si>
  <si>
    <t>Name Single Exposure</t>
  </si>
  <si>
    <t>Top 10 exposures in terms of impact on SCR (single)</t>
  </si>
  <si>
    <t>Counterparty single exposure 1</t>
  </si>
  <si>
    <t>Counterparty single exposure 2</t>
  </si>
  <si>
    <t>Counterparty single exposure 3</t>
  </si>
  <si>
    <t>Counterparty single exposure 4</t>
  </si>
  <si>
    <t>Counterparty single exposure 5</t>
  </si>
  <si>
    <t>Counterparty single exposure 6</t>
  </si>
  <si>
    <t>Counterparty single exposure 7</t>
  </si>
  <si>
    <t>Counterparty single exposure 8</t>
  </si>
  <si>
    <t>Counterparty single exposure 9</t>
  </si>
  <si>
    <t>Counterparty single exposure 10</t>
  </si>
  <si>
    <t>Top 10 exposures in terms of market value (group)</t>
  </si>
  <si>
    <t>Top 10 exposures in terms of market value (single)</t>
  </si>
  <si>
    <t>R53</t>
  </si>
  <si>
    <t xml:space="preserve">     Covered bonds</t>
  </si>
  <si>
    <t>R54</t>
  </si>
  <si>
    <t xml:space="preserve">     Sovereign bonds</t>
  </si>
  <si>
    <t>R55</t>
  </si>
  <si>
    <t xml:space="preserve">     Mortgages</t>
  </si>
  <si>
    <t>R56</t>
  </si>
  <si>
    <t xml:space="preserve">     Asset backed</t>
  </si>
  <si>
    <t>R57</t>
  </si>
  <si>
    <t xml:space="preserve">     Other</t>
  </si>
  <si>
    <t>R58</t>
  </si>
  <si>
    <t>R59</t>
  </si>
  <si>
    <t>Receivables</t>
  </si>
  <si>
    <t>R60</t>
  </si>
  <si>
    <t>Reinsurance and derivatives</t>
  </si>
  <si>
    <t>R61</t>
  </si>
  <si>
    <t>Credit insurance</t>
  </si>
  <si>
    <t>R62</t>
  </si>
  <si>
    <t>Off BS and other</t>
  </si>
  <si>
    <t>R63</t>
  </si>
  <si>
    <t>R64</t>
  </si>
  <si>
    <t>Split by Credit Quality Step (CQS)</t>
  </si>
  <si>
    <t>CQS 0</t>
  </si>
  <si>
    <t>R65</t>
  </si>
  <si>
    <t>CQS 1</t>
  </si>
  <si>
    <t>R66</t>
  </si>
  <si>
    <t>CQS 2</t>
  </si>
  <si>
    <t>R67</t>
  </si>
  <si>
    <t>CQS 3</t>
  </si>
  <si>
    <t>R68</t>
  </si>
  <si>
    <t>CQS 4</t>
  </si>
  <si>
    <t>R69</t>
  </si>
  <si>
    <t>CQS 5</t>
  </si>
  <si>
    <t>R70</t>
  </si>
  <si>
    <t>CQS 6</t>
  </si>
  <si>
    <t>R71</t>
  </si>
  <si>
    <t>R72</t>
  </si>
  <si>
    <t>R73</t>
  </si>
  <si>
    <t>Credit event risk ('migration and default')</t>
  </si>
  <si>
    <t>R74</t>
  </si>
  <si>
    <t>Expected loss</t>
  </si>
  <si>
    <t>R75</t>
  </si>
  <si>
    <t xml:space="preserve">  Credit spread risk</t>
  </si>
  <si>
    <t xml:space="preserve">  Credit event risk (migration &amp; default)</t>
  </si>
  <si>
    <t xml:space="preserve">  Credit risk (spread, migration &amp; default)</t>
  </si>
  <si>
    <t>Credit event risk not covered in market &amp; credit risk</t>
  </si>
  <si>
    <t>Credit event risk not covered in market &amp; credit risk - diversified</t>
  </si>
  <si>
    <t>Credit event risk FinInstr</t>
  </si>
  <si>
    <t>Credit event risk NonFinInstr</t>
  </si>
  <si>
    <t>Total market &amp; credit risk</t>
  </si>
  <si>
    <t>Market &amp; Credit risk - diversified</t>
  </si>
  <si>
    <t>table 1</t>
  </si>
  <si>
    <t>table 2</t>
  </si>
  <si>
    <t>table 3</t>
  </si>
  <si>
    <t>table 4</t>
  </si>
  <si>
    <t>table 5</t>
  </si>
  <si>
    <t>table 6</t>
  </si>
  <si>
    <t>table 7</t>
  </si>
  <si>
    <t>table 8</t>
  </si>
  <si>
    <t>other</t>
  </si>
  <si>
    <t>Disability other than Medical expense and income protection</t>
  </si>
  <si>
    <t>partial surrender</t>
  </si>
  <si>
    <t>Health SLT catastrophe risk</t>
  </si>
  <si>
    <t>Scenario name
[free text]</t>
  </si>
  <si>
    <t>Instantaneous shock or 1yr projection for market risk</t>
  </si>
  <si>
    <t>Instantaneous shock or 1yr projection for credit risk</t>
  </si>
  <si>
    <t>Credit risk sum</t>
  </si>
  <si>
    <t>Market &amp; Credit</t>
  </si>
  <si>
    <t>Lapse type split (other than mass lapse)</t>
  </si>
  <si>
    <t>full surrender</t>
  </si>
  <si>
    <t>Unique ID
[number]</t>
  </si>
  <si>
    <t>Unique ID of parent level
[number]</t>
  </si>
  <si>
    <t>Annex I - Structrured Internal Model specific codes</t>
  </si>
  <si>
    <t>Is SCR risk measure for Premium risk centered?</t>
  </si>
  <si>
    <t>Short description of SCR risk measure used for Premium risk</t>
  </si>
  <si>
    <t>Is SCR risk measure for Reserve risk centered?</t>
  </si>
  <si>
    <t>Short description of SCR risk measure used for Reserve risk</t>
  </si>
  <si>
    <t>Is SCR risk measure for Catastrophe risk centered?</t>
  </si>
  <si>
    <t>Short description of SCR risk measure used for Catastrophe risk</t>
  </si>
  <si>
    <t>Gross reserve risk model data</t>
  </si>
  <si>
    <t>The data provided is gross of reinsurance and on a discounted basis</t>
  </si>
  <si>
    <t>The data provided is gross of reinsurance and on a discounted basis.</t>
  </si>
  <si>
    <t>Line of Business</t>
  </si>
  <si>
    <t>Map to Solvency II line of business</t>
  </si>
  <si>
    <t>Provision for claims outstanding - discounted</t>
  </si>
  <si>
    <t>Premium Provision - discounted (only if premium provision allocated to reserve risk)</t>
  </si>
  <si>
    <t xml:space="preserve">Simulated (output) mean </t>
  </si>
  <si>
    <t>Simulated (output) standard deviation</t>
  </si>
  <si>
    <t>Diversified reserve risk
excluding explicit Catastrophe Risk</t>
  </si>
  <si>
    <t>Net of reinsurance reserve risk model data</t>
  </si>
  <si>
    <t>The data provided is net of reinsurance and on a discounted basis</t>
  </si>
  <si>
    <t>Gross premium risk model data</t>
  </si>
  <si>
    <t>Gross Written Premium</t>
  </si>
  <si>
    <t>Gross Earned Premium</t>
  </si>
  <si>
    <t>Gross written premium planned in the 12 months post the reporting Reference Date</t>
  </si>
  <si>
    <t>Gross written unearned premium at the Reference Date (only if premium provision allocated to premium risk)</t>
  </si>
  <si>
    <t>Premium Provision - discounted (only if premium provision allocated to premium risk)</t>
  </si>
  <si>
    <t>Diversified premium risk
excluding explicit Catastrophe Risk</t>
  </si>
  <si>
    <t>Net of reinsurance premium risk model data</t>
  </si>
  <si>
    <t>Net Written Premium</t>
  </si>
  <si>
    <t>Net Earned Premium</t>
  </si>
  <si>
    <t>Net written premium planned in the 12 months post the Reference Date</t>
  </si>
  <si>
    <t>Net written unearned premium at the Reference Date (only if premium provision allocated to premium risk)</t>
  </si>
  <si>
    <t>Overall Non-Life Gross of reinsurance</t>
  </si>
  <si>
    <t>Overall</t>
  </si>
  <si>
    <t xml:space="preserve">The data provided on a discounted basis. </t>
  </si>
  <si>
    <t>Total undiversified Standalone non-life underwriting risk 
Excluding explicit Catastrophe Risk
(Gross of Reinsurance)</t>
  </si>
  <si>
    <t>Non-life underwriting risk - diversification
Excluding explicit Catastrophe Risk
(Gross of Reinsurance)</t>
  </si>
  <si>
    <t>Non-life underwriting risk - diversified
Excluding explicit Catastrophe Risk
(Gross of Reinsurance)</t>
  </si>
  <si>
    <t>Overall Non-Life Net of reinsurance</t>
  </si>
  <si>
    <t>Total undiversified Standalone non-life underwriting risk 
Excluding explicit Catastrophe Risk
(Net of Reinsurance)</t>
  </si>
  <si>
    <t>Non-life underwriting risk - diversification
Excluding explicit Catastrophe Risk
(Net of Reinsurance)</t>
  </si>
  <si>
    <t>Non-life underwriting risk - diversified
Excluding explicit Catastrophe Risk
(Net of Reinsurance)</t>
  </si>
  <si>
    <t>Overall Health NSLT Gross of reinsurance</t>
  </si>
  <si>
    <t>Total undiversified Standalone Health NSLT underwriting risk 
Excluding explicit Catastrophe Risk
(Gross of Reinsurance)</t>
  </si>
  <si>
    <t>Health NSLT underwriting risk - diversification
Excluding explicit Catastrophe Risk
(Gross of Reinsurance)</t>
  </si>
  <si>
    <t>Health NSLT underwriting risk - diversified
Excluding explicit Catastrophe Risk
(Gross of Reinsurance)</t>
  </si>
  <si>
    <t>Overall Health NSLT Net of reinsurance</t>
  </si>
  <si>
    <t>Total undiversified Standalone Health NSLT underwriting risk 
Excluding explicit Catastrophe Risk
(Net of Reinsurance)</t>
  </si>
  <si>
    <t>Health NSLT underwriting risk - diversification
Excluding explicit Catastrophe Risk
(Net of Reinsurance)</t>
  </si>
  <si>
    <t>Health NSLT underwriting risk - diversified
Excluding explicit Catastrophe Risk
(Net of Reinsurance)</t>
  </si>
  <si>
    <t>Distribution of losses from Catastrophe Perils</t>
  </si>
  <si>
    <t>Total (property and non-property) business</t>
  </si>
  <si>
    <t>Catastrophe</t>
  </si>
  <si>
    <t>Classes (set out at the LoBs row of premium risk template) impacted by the catastrophe event</t>
  </si>
  <si>
    <t>Commercially available vendor model used (if applicable)</t>
  </si>
  <si>
    <t>Commercially available vendor model name and version used (if applicable)</t>
  </si>
  <si>
    <t>Explanatory information (if AEP loss is not available)</t>
  </si>
  <si>
    <t>Total Sum Insured</t>
  </si>
  <si>
    <t>Exposure amount
(as defined in column C6)</t>
  </si>
  <si>
    <t xml:space="preserve">Exposure metric
(key words or concise description) </t>
  </si>
  <si>
    <t>Simulated mean from model</t>
  </si>
  <si>
    <t>Simulated standard deviation</t>
  </si>
  <si>
    <t>Gross</t>
  </si>
  <si>
    <t>Net</t>
  </si>
  <si>
    <t>OEP loss</t>
  </si>
  <si>
    <t>AEP loss</t>
  </si>
  <si>
    <t>Annual loss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</si>
  <si>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</si>
  <si>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</si>
  <si>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</si>
  <si>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</si>
  <si>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</si>
  <si>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</si>
  <si>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</si>
  <si>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</si>
  <si>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</si>
  <si>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</si>
  <si>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</si>
  <si>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</si>
  <si>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</si>
  <si>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</si>
  <si>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</si>
  <si>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</si>
  <si>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C43</t>
  </si>
  <si>
    <t>C44</t>
  </si>
  <si>
    <t>C45</t>
  </si>
  <si>
    <t>C46</t>
  </si>
  <si>
    <t>C47</t>
  </si>
  <si>
    <t>C48</t>
  </si>
  <si>
    <t>C49</t>
  </si>
  <si>
    <t>C50</t>
  </si>
  <si>
    <t>C51</t>
  </si>
  <si>
    <t>C52</t>
  </si>
  <si>
    <t>C53</t>
  </si>
  <si>
    <t>C54</t>
  </si>
  <si>
    <t>C55</t>
  </si>
  <si>
    <t>C56</t>
  </si>
  <si>
    <t>C57</t>
  </si>
  <si>
    <t>C58</t>
  </si>
  <si>
    <t>C59</t>
  </si>
  <si>
    <t>C60</t>
  </si>
  <si>
    <t>C61</t>
  </si>
  <si>
    <t>C62</t>
  </si>
  <si>
    <t>C63</t>
  </si>
  <si>
    <t>C64</t>
  </si>
  <si>
    <t>C65</t>
  </si>
  <si>
    <t>C66</t>
  </si>
  <si>
    <t>C67</t>
  </si>
  <si>
    <t>C68</t>
  </si>
  <si>
    <t>C69</t>
  </si>
  <si>
    <t>C70</t>
  </si>
  <si>
    <t>C71</t>
  </si>
  <si>
    <t>C72</t>
  </si>
  <si>
    <t>C73</t>
  </si>
  <si>
    <t>C74</t>
  </si>
  <si>
    <t>Aggregate of all perils</t>
  </si>
  <si>
    <t>Aggregate of all NatCat perils</t>
  </si>
  <si>
    <t>Aggregate of all man-made perils</t>
  </si>
  <si>
    <t>Premium and sums insured data</t>
  </si>
  <si>
    <t>Gross Annual Premium</t>
  </si>
  <si>
    <t>Direct insurance</t>
  </si>
  <si>
    <t>Europe</t>
  </si>
  <si>
    <t>Africa</t>
  </si>
  <si>
    <t>North East US</t>
  </si>
  <si>
    <t>South East US</t>
  </si>
  <si>
    <t>Mid West US</t>
  </si>
  <si>
    <t>Western US</t>
  </si>
  <si>
    <t>North America (excluding US)</t>
  </si>
  <si>
    <t xml:space="preserve">Caribbean </t>
  </si>
  <si>
    <t>South America</t>
  </si>
  <si>
    <t>Australia</t>
  </si>
  <si>
    <t>Japan</t>
  </si>
  <si>
    <t>Asia (excluding Japan)</t>
  </si>
  <si>
    <t>Rest of World</t>
  </si>
  <si>
    <t>Unallocated</t>
  </si>
  <si>
    <t>Reinsurance</t>
  </si>
  <si>
    <t>North America</t>
  </si>
  <si>
    <t>Split of premium income</t>
  </si>
  <si>
    <t>Retrocession</t>
  </si>
  <si>
    <t>Significant other perils</t>
  </si>
  <si>
    <t>Description of other perils</t>
  </si>
  <si>
    <t>Total undiversified NatCat risk</t>
  </si>
  <si>
    <t>Diversification between NatCat perils</t>
  </si>
  <si>
    <t>Total undiversified man-made risk</t>
  </si>
  <si>
    <t>Diversification between man-made perils</t>
  </si>
  <si>
    <t>Other non-life catastrophe risk</t>
  </si>
  <si>
    <t>Diversification between other non-life catastrophe perils</t>
  </si>
  <si>
    <t>Non-life catastrophe risk - total diversification</t>
  </si>
  <si>
    <t>Total Non-life catastrophe risk - diversified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</si>
</sst>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indexed="81"/>
      <name val="Tahoma"/>
      <family val="2"/>
    </font>
    <font>
      <b/>
      <sz val="11"/>
      <name val="Verdana"/>
      <family val="2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9"/>
      <name val="Calibri"/>
      <family val="2"/>
      <scheme val="minor"/>
    </font>
    <font>
      <strike/>
      <sz val="9"/>
      <name val="Calibri"/>
      <family val="2"/>
      <scheme val="minor"/>
    </font>
    <font>
      <strike/>
      <sz val="10"/>
      <name val="Calibri"/>
      <family val="2"/>
      <scheme val="minor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mediumGray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4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96">
    <xf numFmtId="0" fontId="0" fillId="0" borderId="0" xfId="0"/>
    <xf numFmtId="0" fontId="4" fillId="0" borderId="0" xfId="0" applyFont="1" applyFill="1" applyBorder="1"/>
    <xf numFmtId="3" fontId="4" fillId="0" borderId="0" xfId="0" applyNumberFormat="1" applyFont="1" applyFill="1" applyBorder="1"/>
    <xf numFmtId="0" fontId="5" fillId="0" borderId="5" xfId="0" applyFont="1" applyBorder="1"/>
    <xf numFmtId="0" fontId="5" fillId="0" borderId="0" xfId="0" applyFont="1" applyBorder="1" applyAlignment="1"/>
    <xf numFmtId="0" fontId="5" fillId="0" borderId="0" xfId="0" applyFont="1" applyBorder="1"/>
    <xf numFmtId="0" fontId="4" fillId="0" borderId="0" xfId="0" applyFont="1"/>
    <xf numFmtId="0" fontId="4" fillId="0" borderId="5" xfId="0" applyFont="1" applyFill="1" applyBorder="1"/>
    <xf numFmtId="0" fontId="4" fillId="0" borderId="5" xfId="0" applyFont="1" applyBorder="1" applyAlignment="1">
      <alignment horizontal="center" wrapText="1"/>
    </xf>
    <xf numFmtId="0" fontId="0" fillId="0" borderId="0" xfId="0" quotePrefix="1" applyFont="1" applyAlignment="1">
      <alignment horizontal="right"/>
    </xf>
    <xf numFmtId="0" fontId="0" fillId="0" borderId="0" xfId="0" applyFont="1" applyBorder="1"/>
    <xf numFmtId="0" fontId="0" fillId="0" borderId="0" xfId="0" quotePrefix="1" applyFont="1" applyBorder="1" applyAlignment="1">
      <alignment horizontal="right"/>
    </xf>
    <xf numFmtId="0" fontId="4" fillId="0" borderId="0" xfId="0" applyFont="1" applyFill="1" applyBorder="1" applyAlignment="1">
      <alignment horizontal="left" vertical="center" readingOrder="1"/>
    </xf>
    <xf numFmtId="0" fontId="0" fillId="0" borderId="1" xfId="0" applyFont="1" applyBorder="1"/>
    <xf numFmtId="0" fontId="6" fillId="0" borderId="0" xfId="0" applyFont="1" applyFill="1" applyBorder="1" applyAlignment="1">
      <alignment vertical="center" wrapText="1" readingOrder="1"/>
    </xf>
    <xf numFmtId="0" fontId="6" fillId="0" borderId="7" xfId="0" applyFont="1" applyFill="1" applyBorder="1" applyAlignment="1">
      <alignment vertical="center" readingOrder="1"/>
    </xf>
    <xf numFmtId="0" fontId="6" fillId="0" borderId="7" xfId="0" applyFont="1" applyFill="1" applyBorder="1" applyAlignment="1">
      <alignment horizontal="center" vertical="center" wrapText="1" readingOrder="1"/>
    </xf>
    <xf numFmtId="0" fontId="6" fillId="0" borderId="0" xfId="0" applyFont="1" applyFill="1" applyBorder="1" applyAlignment="1">
      <alignment horizontal="left" vertical="center" readingOrder="1"/>
    </xf>
    <xf numFmtId="3" fontId="4" fillId="0" borderId="0" xfId="1" applyNumberFormat="1" applyFont="1" applyFill="1" applyBorder="1" applyAlignment="1">
      <alignment horizontal="right" vertical="center" readingOrder="1"/>
    </xf>
    <xf numFmtId="0" fontId="6" fillId="0" borderId="0" xfId="0" applyFont="1" applyFill="1" applyBorder="1" applyAlignment="1">
      <alignment horizontal="left" vertical="center" wrapText="1" readingOrder="1"/>
    </xf>
    <xf numFmtId="0" fontId="4" fillId="0" borderId="6" xfId="0" applyFont="1" applyFill="1" applyBorder="1" applyAlignment="1">
      <alignment horizontal="left" vertical="center" indent="1" readingOrder="1"/>
    </xf>
    <xf numFmtId="0" fontId="4" fillId="0" borderId="6" xfId="0" applyFont="1" applyFill="1" applyBorder="1" applyAlignment="1">
      <alignment horizontal="left" vertical="center" indent="2" readingOrder="1"/>
    </xf>
    <xf numFmtId="0" fontId="4" fillId="0" borderId="5" xfId="0" applyFont="1" applyBorder="1"/>
    <xf numFmtId="0" fontId="0" fillId="0" borderId="0" xfId="0" applyFont="1"/>
    <xf numFmtId="0" fontId="0" fillId="0" borderId="5" xfId="0" applyFont="1" applyBorder="1"/>
    <xf numFmtId="0" fontId="6" fillId="0" borderId="6" xfId="0" applyFont="1" applyFill="1" applyBorder="1" applyAlignment="1">
      <alignment horizontal="left" vertical="center" readingOrder="1"/>
    </xf>
    <xf numFmtId="0" fontId="6" fillId="0" borderId="6" xfId="0" applyFont="1" applyFill="1" applyBorder="1" applyAlignment="1">
      <alignment horizontal="left" vertical="center" wrapText="1" readingOrder="1"/>
    </xf>
    <xf numFmtId="0" fontId="7" fillId="0" borderId="5" xfId="0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 vertical="center" wrapText="1" readingOrder="1"/>
    </xf>
    <xf numFmtId="3" fontId="8" fillId="2" borderId="5" xfId="1" applyNumberFormat="1" applyFont="1" applyFill="1" applyBorder="1" applyAlignment="1">
      <alignment horizontal="right" vertical="center" readingOrder="1"/>
    </xf>
    <xf numFmtId="0" fontId="0" fillId="2" borderId="5" xfId="0" applyFont="1" applyFill="1" applyBorder="1"/>
    <xf numFmtId="0" fontId="4" fillId="0" borderId="5" xfId="0" applyFont="1" applyFill="1" applyBorder="1" applyAlignment="1">
      <alignment wrapText="1"/>
    </xf>
    <xf numFmtId="0" fontId="6" fillId="0" borderId="10" xfId="0" applyFont="1" applyFill="1" applyBorder="1" applyAlignment="1">
      <alignment vertical="center" readingOrder="1"/>
    </xf>
    <xf numFmtId="0" fontId="0" fillId="0" borderId="10" xfId="0" applyFont="1" applyBorder="1"/>
    <xf numFmtId="0" fontId="6" fillId="0" borderId="10" xfId="0" applyFont="1" applyBorder="1" applyAlignment="1">
      <alignment horizontal="center" wrapText="1"/>
    </xf>
    <xf numFmtId="0" fontId="4" fillId="0" borderId="10" xfId="0" applyFont="1" applyBorder="1"/>
    <xf numFmtId="0" fontId="4" fillId="0" borderId="10" xfId="0" applyFont="1" applyBorder="1" applyAlignment="1">
      <alignment horizontal="center" wrapText="1"/>
    </xf>
    <xf numFmtId="0" fontId="5" fillId="0" borderId="10" xfId="0" applyFont="1" applyBorder="1"/>
    <xf numFmtId="0" fontId="6" fillId="0" borderId="9" xfId="0" applyFont="1" applyFill="1" applyBorder="1" applyAlignment="1">
      <alignment vertical="center" readingOrder="1"/>
    </xf>
    <xf numFmtId="0" fontId="6" fillId="0" borderId="6" xfId="0" applyFont="1" applyFill="1" applyBorder="1" applyAlignment="1">
      <alignment vertical="center" readingOrder="1"/>
    </xf>
    <xf numFmtId="0" fontId="4" fillId="0" borderId="9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left" vertical="center" readingOrder="1"/>
    </xf>
    <xf numFmtId="0" fontId="4" fillId="0" borderId="10" xfId="0" applyFont="1" applyFill="1" applyBorder="1" applyAlignment="1">
      <alignment horizontal="center" vertical="center" wrapText="1" readingOrder="1"/>
    </xf>
    <xf numFmtId="0" fontId="4" fillId="0" borderId="10" xfId="0" applyFont="1" applyFill="1" applyBorder="1" applyAlignment="1">
      <alignment horizontal="left" vertical="center" readingOrder="1"/>
    </xf>
    <xf numFmtId="0" fontId="4" fillId="0" borderId="6" xfId="0" applyFont="1" applyFill="1" applyBorder="1" applyAlignment="1">
      <alignment horizontal="left" vertical="center" wrapText="1" readingOrder="1"/>
    </xf>
    <xf numFmtId="0" fontId="8" fillId="0" borderId="10" xfId="0" applyFont="1" applyFill="1" applyBorder="1" applyAlignment="1">
      <alignment horizontal="center" vertical="center" wrapText="1" readingOrder="1"/>
    </xf>
    <xf numFmtId="0" fontId="4" fillId="0" borderId="0" xfId="0" applyFont="1" applyFill="1" applyBorder="1" applyAlignment="1">
      <alignment vertical="center" wrapText="1" readingOrder="1"/>
    </xf>
    <xf numFmtId="0" fontId="7" fillId="0" borderId="0" xfId="0" applyFont="1" applyFill="1" applyBorder="1" applyAlignment="1">
      <alignment vertical="center" wrapText="1" readingOrder="1"/>
    </xf>
    <xf numFmtId="0" fontId="7" fillId="0" borderId="0" xfId="0" applyFont="1" applyFill="1" applyBorder="1" applyAlignment="1">
      <alignment horizontal="center" vertical="center" readingOrder="1"/>
    </xf>
    <xf numFmtId="0" fontId="8" fillId="0" borderId="10" xfId="0" applyFont="1" applyFill="1" applyBorder="1" applyAlignment="1">
      <alignment horizontal="center" vertical="center" readingOrder="1"/>
    </xf>
    <xf numFmtId="0" fontId="8" fillId="0" borderId="10" xfId="0" applyFont="1" applyFill="1" applyBorder="1" applyAlignment="1">
      <alignment horizontal="left" vertical="center" readingOrder="1"/>
    </xf>
    <xf numFmtId="0" fontId="8" fillId="0" borderId="0" xfId="0" applyFont="1" applyFill="1" applyBorder="1" applyAlignment="1">
      <alignment horizontal="center" vertical="center" readingOrder="1"/>
    </xf>
    <xf numFmtId="0" fontId="8" fillId="0" borderId="7" xfId="0" applyFont="1" applyFill="1" applyBorder="1" applyAlignment="1">
      <alignment horizontal="center" wrapText="1" readingOrder="1"/>
    </xf>
    <xf numFmtId="0" fontId="7" fillId="0" borderId="2" xfId="0" applyFont="1" applyFill="1" applyBorder="1" applyAlignment="1">
      <alignment horizontal="left" vertical="center" readingOrder="1"/>
    </xf>
    <xf numFmtId="0" fontId="8" fillId="0" borderId="6" xfId="0" applyFont="1" applyFill="1" applyBorder="1" applyAlignment="1">
      <alignment horizontal="left" vertical="center" readingOrder="1"/>
    </xf>
    <xf numFmtId="0" fontId="7" fillId="0" borderId="0" xfId="0" applyFont="1" applyFill="1" applyBorder="1" applyAlignment="1">
      <alignment horizontal="left" vertical="center" readingOrder="1"/>
    </xf>
    <xf numFmtId="3" fontId="8" fillId="0" borderId="0" xfId="1" applyNumberFormat="1" applyFont="1" applyFill="1" applyBorder="1" applyAlignment="1">
      <alignment horizontal="right" vertical="center" readingOrder="1"/>
    </xf>
    <xf numFmtId="0" fontId="8" fillId="0" borderId="0" xfId="0" applyFont="1" applyFill="1" applyBorder="1" applyAlignment="1">
      <alignment horizontal="left" vertical="center" readingOrder="1"/>
    </xf>
    <xf numFmtId="0" fontId="7" fillId="0" borderId="2" xfId="0" applyFont="1" applyFill="1" applyBorder="1" applyAlignment="1">
      <alignment horizontal="left" vertical="center" wrapText="1" readingOrder="1"/>
    </xf>
    <xf numFmtId="0" fontId="0" fillId="0" borderId="0" xfId="0" applyFont="1" applyAlignment="1"/>
    <xf numFmtId="0" fontId="0" fillId="2" borderId="5" xfId="0" applyFont="1" applyFill="1" applyBorder="1" applyAlignment="1"/>
    <xf numFmtId="0" fontId="0" fillId="2" borderId="5" xfId="0" applyFont="1" applyFill="1" applyBorder="1" applyAlignment="1">
      <alignment readingOrder="1"/>
    </xf>
    <xf numFmtId="0" fontId="0" fillId="0" borderId="0" xfId="0" quotePrefix="1" applyFont="1" applyFill="1" applyBorder="1" applyAlignment="1">
      <alignment horizontal="right"/>
    </xf>
    <xf numFmtId="0" fontId="8" fillId="0" borderId="5" xfId="0" applyFont="1" applyFill="1" applyBorder="1" applyAlignment="1">
      <alignment horizontal="center" vertical="center" readingOrder="1"/>
    </xf>
    <xf numFmtId="0" fontId="8" fillId="0" borderId="5" xfId="0" applyFont="1" applyFill="1" applyBorder="1" applyAlignment="1">
      <alignment horizontal="center" vertical="center" wrapText="1" readingOrder="1"/>
    </xf>
    <xf numFmtId="0" fontId="7" fillId="0" borderId="5" xfId="0" applyFont="1" applyFill="1" applyBorder="1" applyAlignment="1">
      <alignment horizontal="center" vertical="center" wrapText="1" readingOrder="1"/>
    </xf>
    <xf numFmtId="0" fontId="7" fillId="0" borderId="10" xfId="0" applyFont="1" applyFill="1" applyBorder="1" applyAlignment="1">
      <alignment horizontal="center" vertical="center" wrapText="1" readingOrder="1"/>
    </xf>
    <xf numFmtId="0" fontId="7" fillId="0" borderId="10" xfId="0" applyFont="1" applyFill="1" applyBorder="1" applyAlignment="1">
      <alignment horizontal="left" vertical="center" readingOrder="1"/>
    </xf>
    <xf numFmtId="0" fontId="6" fillId="0" borderId="10" xfId="0" applyFont="1" applyFill="1" applyBorder="1" applyAlignment="1">
      <alignment horizontal="left" vertical="center" readingOrder="1"/>
    </xf>
    <xf numFmtId="3" fontId="6" fillId="0" borderId="6" xfId="1" applyNumberFormat="1" applyFont="1" applyFill="1" applyBorder="1" applyAlignment="1">
      <alignment horizontal="left" vertical="center" readingOrder="1"/>
    </xf>
    <xf numFmtId="0" fontId="4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left" wrapText="1"/>
    </xf>
    <xf numFmtId="0" fontId="6" fillId="0" borderId="10" xfId="0" applyFont="1" applyBorder="1"/>
    <xf numFmtId="0" fontId="4" fillId="0" borderId="0" xfId="0" applyFont="1" applyBorder="1"/>
    <xf numFmtId="0" fontId="4" fillId="0" borderId="10" xfId="0" applyFont="1" applyFill="1" applyBorder="1"/>
    <xf numFmtId="0" fontId="7" fillId="0" borderId="6" xfId="0" applyFont="1" applyFill="1" applyBorder="1" applyAlignment="1">
      <alignment horizontal="left" vertical="center" wrapText="1" readingOrder="1"/>
    </xf>
    <xf numFmtId="0" fontId="4" fillId="0" borderId="0" xfId="0" applyFont="1" applyFill="1" applyBorder="1" applyAlignment="1">
      <alignment horizontal="center" vertical="center" readingOrder="1"/>
    </xf>
    <xf numFmtId="0" fontId="6" fillId="0" borderId="5" xfId="0" applyFont="1" applyFill="1" applyBorder="1" applyAlignment="1">
      <alignment horizontal="center" vertical="center" readingOrder="1"/>
    </xf>
    <xf numFmtId="0" fontId="6" fillId="0" borderId="5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vertical="center" readingOrder="1"/>
    </xf>
    <xf numFmtId="0" fontId="4" fillId="0" borderId="7" xfId="0" applyFont="1" applyFill="1" applyBorder="1" applyAlignment="1">
      <alignment horizontal="center" vertical="center" wrapText="1" readingOrder="1"/>
    </xf>
    <xf numFmtId="0" fontId="6" fillId="0" borderId="5" xfId="0" applyFont="1" applyFill="1" applyBorder="1" applyAlignment="1">
      <alignment horizontal="left" vertical="center" readingOrder="1"/>
    </xf>
    <xf numFmtId="0" fontId="6" fillId="0" borderId="0" xfId="0" applyFont="1" applyFill="1" applyBorder="1" applyAlignment="1">
      <alignment horizontal="center" vertical="center" readingOrder="1"/>
    </xf>
    <xf numFmtId="0" fontId="6" fillId="0" borderId="7" xfId="0" applyFont="1" applyFill="1" applyBorder="1" applyAlignment="1">
      <alignment horizontal="center" vertical="center" readingOrder="1"/>
    </xf>
    <xf numFmtId="0" fontId="4" fillId="0" borderId="7" xfId="0" applyFont="1" applyFill="1" applyBorder="1" applyAlignment="1">
      <alignment horizontal="center" wrapText="1" readingOrder="1"/>
    </xf>
    <xf numFmtId="0" fontId="6" fillId="0" borderId="2" xfId="0" applyFont="1" applyFill="1" applyBorder="1" applyAlignment="1">
      <alignment horizontal="left" vertical="center" readingOrder="1"/>
    </xf>
    <xf numFmtId="0" fontId="4" fillId="0" borderId="2" xfId="0" applyFont="1" applyFill="1" applyBorder="1" applyAlignment="1">
      <alignment horizontal="left" vertical="center" readingOrder="1"/>
    </xf>
    <xf numFmtId="3" fontId="4" fillId="0" borderId="2" xfId="1" applyNumberFormat="1" applyFont="1" applyFill="1" applyBorder="1" applyAlignment="1">
      <alignment horizontal="left" vertical="center" readingOrder="1"/>
    </xf>
    <xf numFmtId="0" fontId="4" fillId="0" borderId="1" xfId="0" applyFont="1" applyFill="1" applyBorder="1" applyAlignment="1">
      <alignment horizontal="left" vertical="center" wrapText="1" readingOrder="1"/>
    </xf>
    <xf numFmtId="0" fontId="4" fillId="0" borderId="1" xfId="2" applyFont="1" applyFill="1" applyBorder="1" applyAlignment="1">
      <alignment horizontal="left" vertical="center" readingOrder="1"/>
    </xf>
    <xf numFmtId="0" fontId="4" fillId="0" borderId="6" xfId="0" applyFont="1" applyFill="1" applyBorder="1" applyAlignment="1">
      <alignment vertical="center" readingOrder="1"/>
    </xf>
    <xf numFmtId="0" fontId="4" fillId="0" borderId="10" xfId="0" applyFont="1" applyBorder="1" applyAlignment="1">
      <alignment horizontal="left" indent="1"/>
    </xf>
    <xf numFmtId="0" fontId="4" fillId="0" borderId="6" xfId="0" applyFont="1" applyBorder="1" applyAlignment="1">
      <alignment horizontal="left" indent="1"/>
    </xf>
    <xf numFmtId="0" fontId="4" fillId="0" borderId="5" xfId="0" applyFont="1" applyBorder="1" applyAlignment="1">
      <alignment horizontal="center"/>
    </xf>
    <xf numFmtId="0" fontId="7" fillId="0" borderId="10" xfId="0" applyFont="1" applyFill="1" applyBorder="1" applyAlignment="1">
      <alignment horizontal="center" vertical="center" wrapText="1" readingOrder="1"/>
    </xf>
    <xf numFmtId="0" fontId="6" fillId="0" borderId="10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center" vertical="center" wrapText="1" readingOrder="1"/>
    </xf>
    <xf numFmtId="0" fontId="10" fillId="0" borderId="0" xfId="0" applyFont="1"/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0" xfId="0" applyFont="1" applyFill="1" applyBorder="1"/>
    <xf numFmtId="0" fontId="6" fillId="3" borderId="10" xfId="0" applyFont="1" applyFill="1" applyBorder="1"/>
    <xf numFmtId="0" fontId="4" fillId="3" borderId="10" xfId="0" applyFont="1" applyFill="1" applyBorder="1"/>
    <xf numFmtId="0" fontId="4" fillId="0" borderId="10" xfId="0" applyFont="1" applyBorder="1" applyAlignment="1">
      <alignment horizontal="left"/>
    </xf>
    <xf numFmtId="0" fontId="6" fillId="0" borderId="5" xfId="0" applyFont="1" applyFill="1" applyBorder="1" applyAlignment="1">
      <alignment horizontal="left" vertical="center" wrapText="1" readingOrder="1"/>
    </xf>
    <xf numFmtId="0" fontId="4" fillId="0" borderId="0" xfId="0" quotePrefix="1" applyFont="1" applyAlignment="1">
      <alignment horizontal="right"/>
    </xf>
    <xf numFmtId="0" fontId="4" fillId="2" borderId="5" xfId="0" applyFont="1" applyFill="1" applyBorder="1"/>
    <xf numFmtId="0" fontId="4" fillId="0" borderId="0" xfId="0" quotePrefix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5" xfId="0" quotePrefix="1" applyFont="1" applyBorder="1" applyAlignment="1">
      <alignment wrapText="1"/>
    </xf>
    <xf numFmtId="0" fontId="4" fillId="2" borderId="10" xfId="0" applyFont="1" applyFill="1" applyBorder="1" applyAlignment="1">
      <alignment readingOrder="1"/>
    </xf>
    <xf numFmtId="0" fontId="6" fillId="0" borderId="0" xfId="0" applyFont="1" applyBorder="1" applyAlignment="1">
      <alignment horizontal="center"/>
    </xf>
    <xf numFmtId="0" fontId="4" fillId="0" borderId="0" xfId="0" applyFont="1" applyFill="1"/>
    <xf numFmtId="0" fontId="11" fillId="0" borderId="0" xfId="0" applyFont="1"/>
    <xf numFmtId="0" fontId="4" fillId="2" borderId="10" xfId="0" applyFont="1" applyFill="1" applyBorder="1"/>
    <xf numFmtId="0" fontId="4" fillId="2" borderId="10" xfId="0" applyFont="1" applyFill="1" applyBorder="1" applyAlignment="1"/>
    <xf numFmtId="0" fontId="4" fillId="0" borderId="0" xfId="0" applyFont="1" applyBorder="1" applyAlignment="1">
      <alignment horizontal="center"/>
    </xf>
    <xf numFmtId="0" fontId="6" fillId="0" borderId="10" xfId="0" applyFont="1" applyBorder="1" applyAlignment="1">
      <alignment horizontal="left"/>
    </xf>
    <xf numFmtId="0" fontId="4" fillId="2" borderId="10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Border="1"/>
    <xf numFmtId="0" fontId="6" fillId="0" borderId="10" xfId="0" applyFont="1" applyFill="1" applyBorder="1" applyAlignment="1">
      <alignment horizontal="center" vertical="center" wrapText="1" readingOrder="1"/>
    </xf>
    <xf numFmtId="0" fontId="4" fillId="0" borderId="10" xfId="0" quotePrefix="1" applyFont="1" applyBorder="1" applyAlignment="1">
      <alignment horizontal="center"/>
    </xf>
    <xf numFmtId="0" fontId="4" fillId="0" borderId="10" xfId="0" quotePrefix="1" applyFont="1" applyBorder="1" applyAlignment="1">
      <alignment horizontal="left"/>
    </xf>
    <xf numFmtId="0" fontId="6" fillId="0" borderId="10" xfId="0" applyFont="1" applyFill="1" applyBorder="1" applyAlignment="1">
      <alignment wrapText="1"/>
    </xf>
    <xf numFmtId="3" fontId="8" fillId="2" borderId="10" xfId="1" applyNumberFormat="1" applyFont="1" applyFill="1" applyBorder="1" applyAlignment="1">
      <alignment horizontal="right" vertical="center" readingOrder="1"/>
    </xf>
    <xf numFmtId="0" fontId="4" fillId="0" borderId="0" xfId="0" quotePrefix="1" applyFont="1" applyBorder="1" applyAlignment="1">
      <alignment horizontal="left"/>
    </xf>
    <xf numFmtId="0" fontId="6" fillId="0" borderId="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wrapText="1" readingOrder="1"/>
    </xf>
    <xf numFmtId="0" fontId="7" fillId="0" borderId="0" xfId="0" applyFont="1" applyFill="1" applyBorder="1" applyAlignment="1">
      <alignment horizontal="left" vertical="center" wrapText="1" readingOrder="1"/>
    </xf>
    <xf numFmtId="0" fontId="6" fillId="0" borderId="12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 readingOrder="1"/>
    </xf>
    <xf numFmtId="0" fontId="7" fillId="0" borderId="11" xfId="0" applyFont="1" applyFill="1" applyBorder="1" applyAlignment="1">
      <alignment horizontal="center" vertical="center" wrapText="1" readingOrder="1"/>
    </xf>
    <xf numFmtId="3" fontId="14" fillId="2" borderId="10" xfId="1" applyNumberFormat="1" applyFont="1" applyFill="1" applyBorder="1" applyAlignment="1">
      <alignment horizontal="right" vertical="center" readingOrder="1"/>
    </xf>
    <xf numFmtId="0" fontId="4" fillId="5" borderId="0" xfId="7" applyFont="1" applyFill="1" applyAlignment="1" applyProtection="1">
      <alignment vertical="center"/>
    </xf>
    <xf numFmtId="0" fontId="6" fillId="5" borderId="10" xfId="7" applyFont="1" applyFill="1" applyBorder="1" applyAlignment="1" applyProtection="1">
      <alignment vertical="center"/>
    </xf>
    <xf numFmtId="0" fontId="4" fillId="5" borderId="10" xfId="7" applyFont="1" applyFill="1" applyBorder="1" applyAlignment="1" applyProtection="1">
      <alignment horizontal="center" vertical="center"/>
    </xf>
    <xf numFmtId="0" fontId="4" fillId="5" borderId="10" xfId="7" applyFont="1" applyFill="1" applyBorder="1" applyAlignment="1" applyProtection="1">
      <alignment vertical="center"/>
    </xf>
    <xf numFmtId="3" fontId="15" fillId="0" borderId="12" xfId="8" applyNumberFormat="1" applyFont="1" applyFill="1" applyBorder="1" applyAlignment="1" applyProtection="1">
      <alignment vertical="center"/>
      <protection locked="0"/>
    </xf>
    <xf numFmtId="0" fontId="4" fillId="5" borderId="0" xfId="7" applyFont="1" applyFill="1" applyBorder="1" applyAlignment="1" applyProtection="1">
      <alignment vertical="center"/>
    </xf>
    <xf numFmtId="3" fontId="15" fillId="0" borderId="0" xfId="8" applyNumberFormat="1" applyFont="1" applyFill="1" applyBorder="1" applyAlignment="1" applyProtection="1">
      <alignment vertical="center"/>
      <protection locked="0"/>
    </xf>
    <xf numFmtId="3" fontId="15" fillId="0" borderId="13" xfId="8" applyNumberFormat="1" applyFont="1" applyFill="1" applyBorder="1" applyAlignment="1" applyProtection="1">
      <alignment vertical="center"/>
      <protection locked="0"/>
    </xf>
    <xf numFmtId="0" fontId="16" fillId="5" borderId="0" xfId="7" applyFont="1" applyFill="1" applyBorder="1" applyAlignment="1" applyProtection="1">
      <alignment horizontal="center" vertical="center"/>
    </xf>
    <xf numFmtId="3" fontId="4" fillId="5" borderId="0" xfId="8" applyNumberFormat="1" applyFont="1" applyFill="1" applyBorder="1" applyAlignment="1" applyProtection="1">
      <alignment vertical="center"/>
      <protection locked="0"/>
    </xf>
    <xf numFmtId="0" fontId="6" fillId="5" borderId="0" xfId="7" applyFont="1" applyFill="1" applyAlignment="1" applyProtection="1">
      <alignment vertical="center"/>
    </xf>
    <xf numFmtId="10" fontId="4" fillId="5" borderId="10" xfId="7" applyNumberFormat="1" applyFont="1" applyFill="1" applyBorder="1" applyProtection="1"/>
    <xf numFmtId="0" fontId="6" fillId="0" borderId="1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 readingOrder="1"/>
    </xf>
    <xf numFmtId="0" fontId="7" fillId="0" borderId="3" xfId="0" applyFont="1" applyFill="1" applyBorder="1" applyAlignment="1">
      <alignment horizontal="center" vertical="center" readingOrder="1"/>
    </xf>
    <xf numFmtId="0" fontId="7" fillId="0" borderId="4" xfId="0" applyFont="1" applyFill="1" applyBorder="1" applyAlignment="1">
      <alignment horizontal="center" vertical="center" readingOrder="1"/>
    </xf>
    <xf numFmtId="0" fontId="6" fillId="0" borderId="6" xfId="0" applyFont="1" applyFill="1" applyBorder="1" applyAlignment="1">
      <alignment horizontal="center" vertical="center" wrapText="1" readingOrder="1"/>
    </xf>
    <xf numFmtId="0" fontId="6" fillId="0" borderId="3" xfId="0" applyFont="1" applyFill="1" applyBorder="1" applyAlignment="1">
      <alignment horizontal="center" vertical="center" wrapText="1" readingOrder="1"/>
    </xf>
    <xf numFmtId="0" fontId="6" fillId="0" borderId="4" xfId="0" applyFont="1" applyFill="1" applyBorder="1" applyAlignment="1">
      <alignment horizontal="center" vertical="center" wrapText="1" readingOrder="1"/>
    </xf>
    <xf numFmtId="0" fontId="6" fillId="0" borderId="6" xfId="0" applyFont="1" applyFill="1" applyBorder="1" applyAlignment="1">
      <alignment horizontal="center" vertical="center" readingOrder="1"/>
    </xf>
    <xf numFmtId="0" fontId="6" fillId="0" borderId="3" xfId="0" applyFont="1" applyFill="1" applyBorder="1" applyAlignment="1">
      <alignment horizontal="center" vertical="center" readingOrder="1"/>
    </xf>
    <xf numFmtId="0" fontId="6" fillId="0" borderId="4" xfId="0" applyFont="1" applyFill="1" applyBorder="1" applyAlignment="1">
      <alignment horizontal="center" vertical="center" readingOrder="1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5" borderId="10" xfId="7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>
      <alignment horizontal="center" vertical="center" wrapText="1" readingOrder="1"/>
    </xf>
    <xf numFmtId="0" fontId="7" fillId="0" borderId="3" xfId="0" applyFont="1" applyFill="1" applyBorder="1" applyAlignment="1">
      <alignment horizontal="center" vertical="center" wrapText="1" readingOrder="1"/>
    </xf>
    <xf numFmtId="0" fontId="7" fillId="0" borderId="4" xfId="0" applyFont="1" applyFill="1" applyBorder="1" applyAlignment="1">
      <alignment horizontal="center" vertical="center" wrapText="1" readingOrder="1"/>
    </xf>
    <xf numFmtId="0" fontId="7" fillId="0" borderId="10" xfId="0" applyFont="1" applyFill="1" applyBorder="1" applyAlignment="1">
      <alignment horizontal="center" vertical="center" wrapText="1" readingOrder="1"/>
    </xf>
    <xf numFmtId="0" fontId="4" fillId="0" borderId="10" xfId="0" applyFont="1" applyBorder="1" applyAlignment="1">
      <alignment horizontal="center"/>
    </xf>
    <xf numFmtId="0" fontId="6" fillId="0" borderId="10" xfId="0" applyFont="1" applyFill="1" applyBorder="1" applyAlignment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 wrapText="1" readingOrder="1"/>
    </xf>
    <xf numFmtId="0" fontId="4" fillId="0" borderId="6" xfId="0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center" vertical="center" wrapText="1" readingOrder="1"/>
    </xf>
    <xf numFmtId="0" fontId="6" fillId="0" borderId="10" xfId="0" applyFont="1" applyFill="1" applyBorder="1" applyAlignment="1">
      <alignment horizontal="center" vertical="center" readingOrder="1"/>
    </xf>
  </cellXfs>
  <cellStyles count="14">
    <cellStyle name="Comma" xfId="1" builtinId="3"/>
    <cellStyle name="Comma 2" xfId="3"/>
    <cellStyle name="Comma 3" xfId="5"/>
    <cellStyle name="Comma 3 2" xfId="10"/>
    <cellStyle name="Comma 3 3" xfId="11"/>
    <cellStyle name="Comma 4" xfId="9"/>
    <cellStyle name="DPM_CellCode" xfId="12"/>
    <cellStyle name="Normal" xfId="0" builtinId="0"/>
    <cellStyle name="Normal 11" xfId="2"/>
    <cellStyle name="Normal 2" xfId="4"/>
    <cellStyle name="Normal 5" xfId="7"/>
    <cellStyle name="Normalny 2" xfId="13"/>
    <cellStyle name="Percent 2" xfId="6"/>
    <cellStyle name="Percent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58"/>
  <sheetViews>
    <sheetView showGridLines="0" tabSelected="1" workbookViewId="0"/>
  </sheetViews>
  <sheetFormatPr defaultColWidth="9.1796875" defaultRowHeight="14.5" x14ac:dyDescent="0.35"/>
  <cols>
    <col min="1" max="1" width="9.1796875" style="23"/>
    <col min="2" max="2" width="59" style="23" bestFit="1" customWidth="1"/>
    <col min="3" max="3" width="4.1796875" style="23" bestFit="1" customWidth="1"/>
    <col min="4" max="4" width="24.453125" style="23" bestFit="1" customWidth="1"/>
    <col min="5" max="5" width="20.7265625" style="23" bestFit="1" customWidth="1"/>
    <col min="6" max="6" width="9.1796875" style="23" customWidth="1"/>
    <col min="7" max="8" width="9.1796875" style="23"/>
    <col min="9" max="9" width="28.7265625" style="23" bestFit="1" customWidth="1"/>
    <col min="10" max="10" width="10.26953125" style="23" customWidth="1"/>
    <col min="11" max="11" width="21.453125" style="23" bestFit="1" customWidth="1"/>
    <col min="12" max="12" width="15" style="23" customWidth="1"/>
    <col min="13" max="13" width="8.453125" style="23" bestFit="1" customWidth="1"/>
    <col min="14" max="14" width="12.453125" style="23" bestFit="1" customWidth="1"/>
    <col min="15" max="15" width="11.54296875" style="23" bestFit="1" customWidth="1"/>
    <col min="16" max="16" width="21.453125" style="23" customWidth="1"/>
    <col min="17" max="16384" width="9.1796875" style="23"/>
  </cols>
  <sheetData>
    <row r="1" spans="1:16" x14ac:dyDescent="0.35">
      <c r="A1" s="98" t="s">
        <v>444</v>
      </c>
      <c r="B1" s="6"/>
      <c r="C1" s="6"/>
      <c r="D1" s="6"/>
      <c r="E1" s="6"/>
    </row>
    <row r="2" spans="1:16" x14ac:dyDescent="0.35">
      <c r="A2" s="6"/>
      <c r="B2" s="153" t="s">
        <v>55</v>
      </c>
      <c r="C2" s="153"/>
      <c r="D2" s="153"/>
      <c r="E2" s="6"/>
      <c r="I2" s="154" t="s">
        <v>138</v>
      </c>
      <c r="J2" s="154"/>
      <c r="K2" s="154"/>
      <c r="L2" s="154"/>
      <c r="M2" s="154"/>
      <c r="N2" s="154"/>
      <c r="O2" s="154"/>
      <c r="P2" s="154"/>
    </row>
    <row r="3" spans="1:16" x14ac:dyDescent="0.35">
      <c r="A3" s="6"/>
      <c r="B3" s="155" t="s">
        <v>218</v>
      </c>
      <c r="C3" s="155"/>
      <c r="D3" s="155"/>
      <c r="E3" s="6"/>
      <c r="I3" s="6"/>
      <c r="J3" s="6"/>
      <c r="K3" s="6"/>
      <c r="L3" s="6"/>
      <c r="M3" s="6"/>
      <c r="N3" s="6"/>
      <c r="O3" s="6"/>
      <c r="P3" s="6"/>
    </row>
    <row r="4" spans="1:16" ht="29" x14ac:dyDescent="0.35">
      <c r="A4" s="6"/>
      <c r="B4" s="99" t="s">
        <v>54</v>
      </c>
      <c r="C4" s="100"/>
      <c r="D4" s="34" t="s">
        <v>28</v>
      </c>
      <c r="E4" s="6"/>
      <c r="I4" s="22"/>
      <c r="J4" s="22"/>
      <c r="K4" s="8" t="s">
        <v>140</v>
      </c>
      <c r="L4" s="8" t="s">
        <v>439</v>
      </c>
      <c r="M4" s="93" t="s">
        <v>74</v>
      </c>
      <c r="N4" s="93" t="s">
        <v>75</v>
      </c>
      <c r="O4" s="93" t="s">
        <v>76</v>
      </c>
      <c r="P4" s="93" t="s">
        <v>77</v>
      </c>
    </row>
    <row r="5" spans="1:16" x14ac:dyDescent="0.35">
      <c r="A5" s="6"/>
      <c r="B5" s="101"/>
      <c r="C5" s="101"/>
      <c r="D5" s="70" t="s">
        <v>228</v>
      </c>
      <c r="E5" s="6"/>
      <c r="I5" s="22"/>
      <c r="J5" s="22"/>
      <c r="K5" s="93" t="s">
        <v>228</v>
      </c>
      <c r="L5" s="93" t="s">
        <v>229</v>
      </c>
      <c r="M5" s="93" t="s">
        <v>230</v>
      </c>
      <c r="N5" s="93" t="s">
        <v>231</v>
      </c>
      <c r="O5" s="93" t="s">
        <v>232</v>
      </c>
      <c r="P5" s="93" t="s">
        <v>233</v>
      </c>
    </row>
    <row r="6" spans="1:16" x14ac:dyDescent="0.35">
      <c r="A6" s="6"/>
      <c r="B6" s="102" t="s">
        <v>69</v>
      </c>
      <c r="C6" s="74" t="s">
        <v>254</v>
      </c>
      <c r="D6" s="35" t="str">
        <f>"TOT_SCR_XXX_" &amp; $C6 &amp; "_" &amp; D$5</f>
        <v>TOT_SCR_XXX_R1_C1</v>
      </c>
      <c r="E6" s="6"/>
      <c r="I6" s="22" t="s">
        <v>80</v>
      </c>
      <c r="J6" s="22" t="s">
        <v>254</v>
      </c>
      <c r="K6" s="22" t="str">
        <f>"TOT_MSR_XXX_" &amp; $J6 &amp; "_" &amp; K$5</f>
        <v>TOT_MSR_XXX_R1_C1</v>
      </c>
      <c r="L6" s="22" t="str">
        <f t="shared" ref="L6:P6" si="0">"TOT_MSR_XXX_" &amp; $J6 &amp; "_" &amp; L$5</f>
        <v>TOT_MSR_XXX_R1_C2</v>
      </c>
      <c r="M6" s="22" t="str">
        <f t="shared" si="0"/>
        <v>TOT_MSR_XXX_R1_C3</v>
      </c>
      <c r="N6" s="22" t="str">
        <f t="shared" si="0"/>
        <v>TOT_MSR_XXX_R1_C4</v>
      </c>
      <c r="O6" s="22" t="str">
        <f t="shared" si="0"/>
        <v>TOT_MSR_XXX_R1_C5</v>
      </c>
      <c r="P6" s="22" t="str">
        <f t="shared" si="0"/>
        <v>TOT_MSR_XXX_R1_C6</v>
      </c>
    </row>
    <row r="7" spans="1:16" x14ac:dyDescent="0.35">
      <c r="A7" s="6"/>
      <c r="B7" s="103" t="s">
        <v>78</v>
      </c>
      <c r="C7" s="104" t="str">
        <f>"R"&amp;1+ROW(C7)-ROW($C$6)</f>
        <v>R2</v>
      </c>
      <c r="D7" s="35" t="str">
        <f>"TOT_SCR_XXX_" &amp; $C7 &amp; "_" &amp; D$5</f>
        <v>TOT_SCR_XXX_R2_C1</v>
      </c>
      <c r="E7" s="6"/>
      <c r="I7" s="22" t="s">
        <v>136</v>
      </c>
      <c r="J7" s="22" t="s">
        <v>255</v>
      </c>
      <c r="K7" s="22" t="str">
        <f t="shared" ref="K7:P21" si="1">"TOT_MSR_XXX_" &amp; $J7 &amp; "_" &amp; K$5</f>
        <v>TOT_MSR_XXX_R2_C1</v>
      </c>
      <c r="L7" s="22" t="str">
        <f t="shared" si="1"/>
        <v>TOT_MSR_XXX_R2_C2</v>
      </c>
      <c r="M7" s="22" t="str">
        <f t="shared" si="1"/>
        <v>TOT_MSR_XXX_R2_C3</v>
      </c>
      <c r="N7" s="22" t="str">
        <f t="shared" si="1"/>
        <v>TOT_MSR_XXX_R2_C4</v>
      </c>
      <c r="O7" s="22" t="str">
        <f t="shared" si="1"/>
        <v>TOT_MSR_XXX_R2_C5</v>
      </c>
      <c r="P7" s="22" t="str">
        <f t="shared" si="1"/>
        <v>TOT_MSR_XXX_R2_C6</v>
      </c>
    </row>
    <row r="8" spans="1:16" x14ac:dyDescent="0.35">
      <c r="A8" s="6"/>
      <c r="B8" s="103" t="s">
        <v>67</v>
      </c>
      <c r="C8" s="104" t="str">
        <f t="shared" ref="C8:C58" si="2">"R"&amp;1+ROW(C8)-ROW($C$6)</f>
        <v>R3</v>
      </c>
      <c r="D8" s="35" t="str">
        <f t="shared" ref="D8:D58" si="3">"TOT_SCR_XXX_" &amp; $C8 &amp; "_" &amp; D$5</f>
        <v>TOT_SCR_XXX_R3_C1</v>
      </c>
      <c r="E8" s="6"/>
      <c r="I8" s="22" t="s">
        <v>135</v>
      </c>
      <c r="J8" s="22" t="s">
        <v>256</v>
      </c>
      <c r="K8" s="22" t="str">
        <f t="shared" si="1"/>
        <v>TOT_MSR_XXX_R3_C1</v>
      </c>
      <c r="L8" s="22" t="str">
        <f t="shared" si="1"/>
        <v>TOT_MSR_XXX_R3_C2</v>
      </c>
      <c r="M8" s="22" t="str">
        <f t="shared" si="1"/>
        <v>TOT_MSR_XXX_R3_C3</v>
      </c>
      <c r="N8" s="22" t="str">
        <f t="shared" si="1"/>
        <v>TOT_MSR_XXX_R3_C4</v>
      </c>
      <c r="O8" s="22" t="str">
        <f t="shared" si="1"/>
        <v>TOT_MSR_XXX_R3_C5</v>
      </c>
      <c r="P8" s="22" t="str">
        <f t="shared" si="1"/>
        <v>TOT_MSR_XXX_R3_C6</v>
      </c>
    </row>
    <row r="9" spans="1:16" x14ac:dyDescent="0.35">
      <c r="A9" s="6"/>
      <c r="B9" s="103" t="s">
        <v>49</v>
      </c>
      <c r="C9" s="104" t="str">
        <f t="shared" si="2"/>
        <v>R4</v>
      </c>
      <c r="D9" s="35" t="str">
        <f t="shared" si="3"/>
        <v>TOT_SCR_XXX_R4_C1</v>
      </c>
      <c r="E9" s="6"/>
      <c r="I9" s="22" t="s">
        <v>137</v>
      </c>
      <c r="J9" s="22" t="s">
        <v>257</v>
      </c>
      <c r="K9" s="22" t="str">
        <f t="shared" si="1"/>
        <v>TOT_MSR_XXX_R4_C1</v>
      </c>
      <c r="L9" s="22" t="str">
        <f t="shared" si="1"/>
        <v>TOT_MSR_XXX_R4_C2</v>
      </c>
      <c r="M9" s="22" t="str">
        <f t="shared" si="1"/>
        <v>TOT_MSR_XXX_R4_C3</v>
      </c>
      <c r="N9" s="22" t="str">
        <f t="shared" si="1"/>
        <v>TOT_MSR_XXX_R4_C4</v>
      </c>
      <c r="O9" s="22" t="str">
        <f t="shared" si="1"/>
        <v>TOT_MSR_XXX_R4_C5</v>
      </c>
      <c r="P9" s="22" t="str">
        <f t="shared" si="1"/>
        <v>TOT_MSR_XXX_R4_C6</v>
      </c>
    </row>
    <row r="10" spans="1:16" x14ac:dyDescent="0.35">
      <c r="A10" s="6"/>
      <c r="B10" s="104" t="s">
        <v>50</v>
      </c>
      <c r="C10" s="104" t="str">
        <f t="shared" si="2"/>
        <v>R5</v>
      </c>
      <c r="D10" s="35" t="str">
        <f t="shared" si="3"/>
        <v>TOT_SCR_XXX_R5_C1</v>
      </c>
      <c r="E10" s="6"/>
      <c r="I10" s="7" t="s">
        <v>139</v>
      </c>
      <c r="J10" s="22" t="s">
        <v>258</v>
      </c>
      <c r="K10" s="22" t="str">
        <f t="shared" si="1"/>
        <v>TOT_MSR_XXX_R5_C1</v>
      </c>
      <c r="L10" s="22" t="str">
        <f t="shared" si="1"/>
        <v>TOT_MSR_XXX_R5_C2</v>
      </c>
      <c r="M10" s="22" t="str">
        <f t="shared" si="1"/>
        <v>TOT_MSR_XXX_R5_C3</v>
      </c>
      <c r="N10" s="22" t="str">
        <f t="shared" si="1"/>
        <v>TOT_MSR_XXX_R5_C4</v>
      </c>
      <c r="O10" s="22" t="str">
        <f t="shared" si="1"/>
        <v>TOT_MSR_XXX_R5_C5</v>
      </c>
      <c r="P10" s="22" t="str">
        <f t="shared" si="1"/>
        <v>TOT_MSR_XXX_R5_C6</v>
      </c>
    </row>
    <row r="11" spans="1:16" x14ac:dyDescent="0.35">
      <c r="A11" s="6"/>
      <c r="B11" s="104" t="s">
        <v>68</v>
      </c>
      <c r="C11" s="104" t="str">
        <f t="shared" si="2"/>
        <v>R6</v>
      </c>
      <c r="D11" s="35" t="str">
        <f t="shared" si="3"/>
        <v>TOT_SCR_XXX_R6_C1</v>
      </c>
      <c r="E11" s="6"/>
      <c r="I11" s="7" t="s">
        <v>141</v>
      </c>
      <c r="J11" s="22" t="s">
        <v>259</v>
      </c>
      <c r="K11" s="22" t="str">
        <f t="shared" si="1"/>
        <v>TOT_MSR_XXX_R6_C1</v>
      </c>
      <c r="L11" s="22" t="str">
        <f t="shared" si="1"/>
        <v>TOT_MSR_XXX_R6_C2</v>
      </c>
      <c r="M11" s="22" t="str">
        <f t="shared" si="1"/>
        <v>TOT_MSR_XXX_R6_C3</v>
      </c>
      <c r="N11" s="22" t="str">
        <f t="shared" si="1"/>
        <v>TOT_MSR_XXX_R6_C4</v>
      </c>
      <c r="O11" s="22" t="str">
        <f t="shared" si="1"/>
        <v>TOT_MSR_XXX_R6_C5</v>
      </c>
      <c r="P11" s="22" t="str">
        <f t="shared" si="1"/>
        <v>TOT_MSR_XXX_R6_C6</v>
      </c>
    </row>
    <row r="12" spans="1:16" x14ac:dyDescent="0.35">
      <c r="A12" s="6"/>
      <c r="B12" s="35" t="s">
        <v>1</v>
      </c>
      <c r="C12" s="35" t="str">
        <f t="shared" si="2"/>
        <v>R7</v>
      </c>
      <c r="D12" s="35" t="str">
        <f t="shared" si="3"/>
        <v>TOT_SCR_XXX_R7_C1</v>
      </c>
      <c r="E12" s="6"/>
      <c r="I12" s="7" t="s">
        <v>419</v>
      </c>
      <c r="J12" s="22" t="s">
        <v>260</v>
      </c>
      <c r="K12" s="22" t="str">
        <f t="shared" si="1"/>
        <v>TOT_MSR_XXX_R7_C1</v>
      </c>
      <c r="L12" s="22" t="str">
        <f t="shared" si="1"/>
        <v>TOT_MSR_XXX_R7_C2</v>
      </c>
      <c r="M12" s="22" t="str">
        <f t="shared" si="1"/>
        <v>TOT_MSR_XXX_R7_C3</v>
      </c>
      <c r="N12" s="22" t="str">
        <f t="shared" si="1"/>
        <v>TOT_MSR_XXX_R7_C4</v>
      </c>
      <c r="O12" s="22" t="str">
        <f t="shared" si="1"/>
        <v>TOT_MSR_XXX_R7_C5</v>
      </c>
      <c r="P12" s="22" t="str">
        <f t="shared" si="1"/>
        <v>TOT_MSR_XXX_R7_C6</v>
      </c>
    </row>
    <row r="13" spans="1:16" x14ac:dyDescent="0.35">
      <c r="A13" s="6"/>
      <c r="B13" s="35" t="s">
        <v>15</v>
      </c>
      <c r="C13" s="35" t="str">
        <f t="shared" si="2"/>
        <v>R8</v>
      </c>
      <c r="D13" s="35" t="str">
        <f t="shared" si="3"/>
        <v>TOT_SCR_XXX_R8_C1</v>
      </c>
      <c r="E13" s="6"/>
      <c r="I13" s="7" t="s">
        <v>420</v>
      </c>
      <c r="J13" s="22" t="s">
        <v>261</v>
      </c>
      <c r="K13" s="22" t="str">
        <f t="shared" si="1"/>
        <v>TOT_MSR_XXX_R8_C1</v>
      </c>
      <c r="L13" s="22" t="str">
        <f t="shared" si="1"/>
        <v>TOT_MSR_XXX_R8_C2</v>
      </c>
      <c r="M13" s="22" t="str">
        <f t="shared" si="1"/>
        <v>TOT_MSR_XXX_R8_C3</v>
      </c>
      <c r="N13" s="22" t="str">
        <f t="shared" si="1"/>
        <v>TOT_MSR_XXX_R8_C4</v>
      </c>
      <c r="O13" s="22" t="str">
        <f t="shared" si="1"/>
        <v>TOT_MSR_XXX_R8_C5</v>
      </c>
      <c r="P13" s="22" t="str">
        <f t="shared" si="1"/>
        <v>TOT_MSR_XXX_R8_C6</v>
      </c>
    </row>
    <row r="14" spans="1:16" x14ac:dyDescent="0.35">
      <c r="A14" s="6"/>
      <c r="B14" s="35" t="s">
        <v>2</v>
      </c>
      <c r="C14" s="35" t="str">
        <f t="shared" si="2"/>
        <v>R9</v>
      </c>
      <c r="D14" s="35" t="str">
        <f t="shared" si="3"/>
        <v>TOT_SCR_XXX_R9_C1</v>
      </c>
      <c r="E14" s="6"/>
      <c r="I14" s="7" t="s">
        <v>111</v>
      </c>
      <c r="J14" s="22" t="s">
        <v>262</v>
      </c>
      <c r="K14" s="22" t="str">
        <f t="shared" si="1"/>
        <v>TOT_MSR_XXX_R9_C1</v>
      </c>
      <c r="L14" s="22" t="str">
        <f t="shared" si="1"/>
        <v>TOT_MSR_XXX_R9_C2</v>
      </c>
      <c r="M14" s="22" t="str">
        <f t="shared" si="1"/>
        <v>TOT_MSR_XXX_R9_C3</v>
      </c>
      <c r="N14" s="22" t="str">
        <f t="shared" si="1"/>
        <v>TOT_MSR_XXX_R9_C4</v>
      </c>
      <c r="O14" s="22" t="str">
        <f t="shared" si="1"/>
        <v>TOT_MSR_XXX_R9_C5</v>
      </c>
      <c r="P14" s="22" t="str">
        <f t="shared" si="1"/>
        <v>TOT_MSR_XXX_R9_C6</v>
      </c>
    </row>
    <row r="15" spans="1:16" x14ac:dyDescent="0.35">
      <c r="A15" s="6"/>
      <c r="B15" s="35" t="s">
        <v>3</v>
      </c>
      <c r="C15" s="35" t="str">
        <f t="shared" si="2"/>
        <v>R10</v>
      </c>
      <c r="D15" s="35" t="str">
        <f t="shared" si="3"/>
        <v>TOT_SCR_XXX_R10_C1</v>
      </c>
      <c r="E15" s="6"/>
      <c r="I15" s="7" t="s">
        <v>25</v>
      </c>
      <c r="J15" s="22" t="s">
        <v>263</v>
      </c>
      <c r="K15" s="22" t="str">
        <f t="shared" si="1"/>
        <v>TOT_MSR_XXX_R10_C1</v>
      </c>
      <c r="L15" s="22" t="str">
        <f t="shared" si="1"/>
        <v>TOT_MSR_XXX_R10_C2</v>
      </c>
      <c r="M15" s="22" t="str">
        <f t="shared" si="1"/>
        <v>TOT_MSR_XXX_R10_C3</v>
      </c>
      <c r="N15" s="22" t="str">
        <f t="shared" si="1"/>
        <v>TOT_MSR_XXX_R10_C4</v>
      </c>
      <c r="O15" s="22" t="str">
        <f t="shared" si="1"/>
        <v>TOT_MSR_XXX_R10_C5</v>
      </c>
      <c r="P15" s="22" t="str">
        <f t="shared" si="1"/>
        <v>TOT_MSR_XXX_R10_C6</v>
      </c>
    </row>
    <row r="16" spans="1:16" x14ac:dyDescent="0.35">
      <c r="A16" s="6"/>
      <c r="B16" s="35" t="s">
        <v>16</v>
      </c>
      <c r="C16" s="35" t="str">
        <f t="shared" si="2"/>
        <v>R11</v>
      </c>
      <c r="D16" s="35" t="str">
        <f t="shared" si="3"/>
        <v>TOT_SCR_XXX_R11_C1</v>
      </c>
      <c r="E16" s="6"/>
      <c r="I16" s="74" t="s">
        <v>388</v>
      </c>
      <c r="J16" s="22" t="s">
        <v>264</v>
      </c>
      <c r="K16" s="22" t="str">
        <f t="shared" si="1"/>
        <v>TOT_MSR_XXX_R11_C1</v>
      </c>
      <c r="L16" s="22" t="str">
        <f t="shared" si="1"/>
        <v>TOT_MSR_XXX_R11_C2</v>
      </c>
      <c r="M16" s="22" t="str">
        <f t="shared" si="1"/>
        <v>TOT_MSR_XXX_R11_C3</v>
      </c>
      <c r="N16" s="22" t="str">
        <f t="shared" si="1"/>
        <v>TOT_MSR_XXX_R11_C4</v>
      </c>
      <c r="O16" s="22" t="str">
        <f t="shared" si="1"/>
        <v>TOT_MSR_XXX_R11_C5</v>
      </c>
      <c r="P16" s="22" t="str">
        <f t="shared" si="1"/>
        <v>TOT_MSR_XXX_R11_C6</v>
      </c>
    </row>
    <row r="17" spans="1:16" ht="29" x14ac:dyDescent="0.35">
      <c r="A17" s="6"/>
      <c r="B17" s="35" t="s">
        <v>20</v>
      </c>
      <c r="C17" s="35" t="str">
        <f t="shared" si="2"/>
        <v>R12</v>
      </c>
      <c r="D17" s="35" t="str">
        <f t="shared" si="3"/>
        <v>TOT_SCR_XXX_R12_C1</v>
      </c>
      <c r="E17" s="6"/>
      <c r="I17" s="31" t="s">
        <v>212</v>
      </c>
      <c r="J17" s="22" t="s">
        <v>265</v>
      </c>
      <c r="K17" s="22" t="str">
        <f t="shared" si="1"/>
        <v>TOT_MSR_XXX_R12_C1</v>
      </c>
      <c r="L17" s="29"/>
      <c r="M17" s="29"/>
      <c r="N17" s="29"/>
      <c r="O17" s="29"/>
      <c r="P17" s="29"/>
    </row>
    <row r="18" spans="1:16" x14ac:dyDescent="0.35">
      <c r="A18" s="6"/>
      <c r="B18" s="35" t="s">
        <v>19</v>
      </c>
      <c r="C18" s="35" t="str">
        <f t="shared" si="2"/>
        <v>R13</v>
      </c>
      <c r="D18" s="35" t="str">
        <f t="shared" si="3"/>
        <v>TOT_SCR_XXX_R13_C1</v>
      </c>
      <c r="E18" s="6"/>
      <c r="I18" s="31" t="s">
        <v>215</v>
      </c>
      <c r="J18" s="22" t="s">
        <v>266</v>
      </c>
      <c r="K18" s="22" t="str">
        <f t="shared" si="1"/>
        <v>TOT_MSR_XXX_R13_C1</v>
      </c>
      <c r="L18" s="29"/>
      <c r="M18" s="29"/>
      <c r="N18" s="29"/>
      <c r="O18" s="29"/>
      <c r="P18" s="29"/>
    </row>
    <row r="19" spans="1:16" x14ac:dyDescent="0.35">
      <c r="A19" s="6"/>
      <c r="B19" s="35" t="s">
        <v>414</v>
      </c>
      <c r="C19" s="35" t="str">
        <f t="shared" si="2"/>
        <v>R14</v>
      </c>
      <c r="D19" s="35" t="str">
        <f t="shared" si="3"/>
        <v>TOT_SCR_XXX_R14_C1</v>
      </c>
      <c r="E19" s="6"/>
      <c r="I19" s="31" t="s">
        <v>216</v>
      </c>
      <c r="J19" s="22" t="s">
        <v>267</v>
      </c>
      <c r="K19" s="22" t="str">
        <f t="shared" si="1"/>
        <v>TOT_MSR_XXX_R14_C1</v>
      </c>
      <c r="L19" s="29"/>
      <c r="M19" s="29"/>
      <c r="N19" s="29"/>
      <c r="O19" s="29"/>
      <c r="P19" s="29"/>
    </row>
    <row r="20" spans="1:16" x14ac:dyDescent="0.35">
      <c r="A20" s="6"/>
      <c r="B20" s="35" t="s">
        <v>415</v>
      </c>
      <c r="C20" s="35" t="str">
        <f t="shared" si="2"/>
        <v>R15</v>
      </c>
      <c r="D20" s="35" t="str">
        <f t="shared" si="3"/>
        <v>TOT_SCR_XXX_R15_C1</v>
      </c>
      <c r="E20" s="6"/>
      <c r="I20" s="31" t="s">
        <v>325</v>
      </c>
      <c r="J20" s="22" t="s">
        <v>268</v>
      </c>
      <c r="K20" s="22" t="str">
        <f t="shared" si="1"/>
        <v>TOT_MSR_XXX_R15_C1</v>
      </c>
      <c r="L20" s="29"/>
      <c r="M20" s="29"/>
      <c r="N20" s="29"/>
      <c r="O20" s="29"/>
      <c r="P20" s="29"/>
    </row>
    <row r="21" spans="1:16" x14ac:dyDescent="0.35">
      <c r="A21" s="6"/>
      <c r="B21" s="35" t="s">
        <v>416</v>
      </c>
      <c r="C21" s="35" t="str">
        <f t="shared" si="2"/>
        <v>R16</v>
      </c>
      <c r="D21" s="35" t="str">
        <f t="shared" si="3"/>
        <v>TOT_SCR_XXX_R16_C1</v>
      </c>
      <c r="E21" s="6"/>
      <c r="I21" s="31" t="s">
        <v>319</v>
      </c>
      <c r="J21" s="22" t="s">
        <v>269</v>
      </c>
      <c r="K21" s="22" t="str">
        <f t="shared" si="1"/>
        <v>TOT_MSR_XXX_R16_C1</v>
      </c>
      <c r="L21" s="29"/>
      <c r="M21" s="29"/>
      <c r="N21" s="29"/>
      <c r="O21" s="29"/>
      <c r="P21" s="29"/>
    </row>
    <row r="22" spans="1:16" x14ac:dyDescent="0.35">
      <c r="A22" s="6"/>
      <c r="B22" s="103" t="s">
        <v>421</v>
      </c>
      <c r="C22" s="104" t="str">
        <f t="shared" si="2"/>
        <v>R17</v>
      </c>
      <c r="D22" s="35" t="str">
        <f t="shared" si="3"/>
        <v>TOT_SCR_XXX_R17_C1</v>
      </c>
      <c r="E22" s="6"/>
    </row>
    <row r="23" spans="1:16" x14ac:dyDescent="0.35">
      <c r="A23" s="6"/>
      <c r="B23" s="103" t="s">
        <v>422</v>
      </c>
      <c r="C23" s="104" t="str">
        <f t="shared" si="2"/>
        <v>R18</v>
      </c>
      <c r="D23" s="35" t="str">
        <f t="shared" si="3"/>
        <v>TOT_SCR_XXX_R18_C1</v>
      </c>
      <c r="E23" s="6"/>
    </row>
    <row r="24" spans="1:16" x14ac:dyDescent="0.35">
      <c r="A24" s="6"/>
      <c r="B24" s="103" t="s">
        <v>417</v>
      </c>
      <c r="C24" s="104" t="str">
        <f t="shared" si="2"/>
        <v>R19</v>
      </c>
      <c r="D24" s="35" t="str">
        <f t="shared" si="3"/>
        <v>TOT_SCR_XXX_R19_C1</v>
      </c>
      <c r="E24" s="6"/>
    </row>
    <row r="25" spans="1:16" x14ac:dyDescent="0.35">
      <c r="A25" s="6"/>
      <c r="B25" s="103" t="s">
        <v>418</v>
      </c>
      <c r="C25" s="104" t="str">
        <f t="shared" si="2"/>
        <v>R20</v>
      </c>
      <c r="D25" s="35" t="str">
        <f t="shared" si="3"/>
        <v>TOT_SCR_XXX_R20_C1</v>
      </c>
      <c r="E25" s="6"/>
    </row>
    <row r="26" spans="1:16" x14ac:dyDescent="0.35">
      <c r="A26" s="6"/>
      <c r="B26" s="72" t="s">
        <v>111</v>
      </c>
      <c r="C26" s="35" t="str">
        <f t="shared" si="2"/>
        <v>R21</v>
      </c>
      <c r="D26" s="35" t="str">
        <f t="shared" si="3"/>
        <v>TOT_SCR_XXX_R21_C1</v>
      </c>
      <c r="E26" s="6"/>
    </row>
    <row r="27" spans="1:16" x14ac:dyDescent="0.35">
      <c r="A27" s="6"/>
      <c r="B27" s="72" t="s">
        <v>25</v>
      </c>
      <c r="C27" s="35" t="str">
        <f t="shared" si="2"/>
        <v>R22</v>
      </c>
      <c r="D27" s="35" t="str">
        <f t="shared" si="3"/>
        <v>TOT_SCR_XXX_R22_C1</v>
      </c>
      <c r="E27" s="6"/>
    </row>
    <row r="28" spans="1:16" x14ac:dyDescent="0.35">
      <c r="A28" s="6"/>
      <c r="B28" s="102" t="s">
        <v>135</v>
      </c>
      <c r="C28" s="35" t="str">
        <f t="shared" si="2"/>
        <v>R23</v>
      </c>
      <c r="D28" s="35" t="str">
        <f t="shared" si="3"/>
        <v>TOT_SCR_XXX_R23_C1</v>
      </c>
      <c r="E28" s="6"/>
    </row>
    <row r="29" spans="1:16" x14ac:dyDescent="0.35">
      <c r="A29" s="6"/>
      <c r="B29" s="102" t="s">
        <v>305</v>
      </c>
      <c r="C29" s="35" t="str">
        <f t="shared" si="2"/>
        <v>R24</v>
      </c>
      <c r="D29" s="35" t="str">
        <f t="shared" si="3"/>
        <v>TOT_SCR_XXX_R24_C1</v>
      </c>
      <c r="E29" s="6"/>
    </row>
    <row r="30" spans="1:16" x14ac:dyDescent="0.35">
      <c r="A30" s="6"/>
      <c r="B30" s="102" t="s">
        <v>223</v>
      </c>
      <c r="C30" s="35" t="str">
        <f t="shared" si="2"/>
        <v>R25</v>
      </c>
      <c r="D30" s="35" t="str">
        <f t="shared" si="3"/>
        <v>TOT_SCR_XXX_R25_C1</v>
      </c>
      <c r="E30" s="6"/>
    </row>
    <row r="31" spans="1:16" x14ac:dyDescent="0.35">
      <c r="A31" s="6"/>
      <c r="B31" s="102" t="s">
        <v>224</v>
      </c>
      <c r="C31" s="35" t="str">
        <f t="shared" si="2"/>
        <v>R26</v>
      </c>
      <c r="D31" s="35" t="str">
        <f t="shared" si="3"/>
        <v>TOT_SCR_XXX_R26_C1</v>
      </c>
      <c r="E31" s="6"/>
    </row>
    <row r="32" spans="1:16" x14ac:dyDescent="0.35">
      <c r="A32" s="6"/>
      <c r="B32" s="103" t="s">
        <v>220</v>
      </c>
      <c r="C32" s="104" t="str">
        <f t="shared" si="2"/>
        <v>R27</v>
      </c>
      <c r="D32" s="35" t="str">
        <f t="shared" si="3"/>
        <v>TOT_SCR_XXX_R27_C1</v>
      </c>
      <c r="E32" s="6"/>
    </row>
    <row r="33" spans="1:5" x14ac:dyDescent="0.35">
      <c r="A33" s="6"/>
      <c r="B33" s="103" t="s">
        <v>219</v>
      </c>
      <c r="C33" s="104" t="str">
        <f t="shared" si="2"/>
        <v>R28</v>
      </c>
      <c r="D33" s="35" t="str">
        <f t="shared" si="3"/>
        <v>TOT_SCR_XXX_R28_C1</v>
      </c>
      <c r="E33" s="6"/>
    </row>
    <row r="34" spans="1:5" x14ac:dyDescent="0.35">
      <c r="A34" s="6"/>
      <c r="B34" s="35" t="s">
        <v>56</v>
      </c>
      <c r="C34" s="35" t="str">
        <f t="shared" si="2"/>
        <v>R29</v>
      </c>
      <c r="D34" s="35" t="str">
        <f t="shared" si="3"/>
        <v>TOT_SCR_XXX_R29_C1</v>
      </c>
      <c r="E34" s="6"/>
    </row>
    <row r="35" spans="1:5" x14ac:dyDescent="0.35">
      <c r="A35" s="6"/>
      <c r="B35" s="35" t="s">
        <v>57</v>
      </c>
      <c r="C35" s="35" t="str">
        <f t="shared" si="2"/>
        <v>R30</v>
      </c>
      <c r="D35" s="35" t="str">
        <f t="shared" si="3"/>
        <v>TOT_SCR_XXX_R30_C1</v>
      </c>
      <c r="E35" s="6"/>
    </row>
    <row r="36" spans="1:5" x14ac:dyDescent="0.35">
      <c r="A36" s="6"/>
      <c r="B36" s="35" t="s">
        <v>58</v>
      </c>
      <c r="C36" s="35" t="str">
        <f t="shared" si="2"/>
        <v>R31</v>
      </c>
      <c r="D36" s="35" t="str">
        <f t="shared" si="3"/>
        <v>TOT_SCR_XXX_R31_C1</v>
      </c>
      <c r="E36" s="6"/>
    </row>
    <row r="37" spans="1:5" x14ac:dyDescent="0.35">
      <c r="A37" s="6"/>
      <c r="B37" s="105" t="s">
        <v>59</v>
      </c>
      <c r="C37" s="35" t="str">
        <f t="shared" si="2"/>
        <v>R32</v>
      </c>
      <c r="D37" s="35" t="str">
        <f t="shared" si="3"/>
        <v>TOT_SCR_XXX_R32_C1</v>
      </c>
      <c r="E37" s="6"/>
    </row>
    <row r="38" spans="1:5" x14ac:dyDescent="0.35">
      <c r="A38" s="6"/>
      <c r="B38" s="105" t="s">
        <v>306</v>
      </c>
      <c r="C38" s="35" t="str">
        <f t="shared" si="2"/>
        <v>R33</v>
      </c>
      <c r="D38" s="35" t="str">
        <f t="shared" si="3"/>
        <v>TOT_SCR_XXX_R33_C1</v>
      </c>
      <c r="E38" s="6"/>
    </row>
    <row r="39" spans="1:5" x14ac:dyDescent="0.35">
      <c r="A39" s="6"/>
      <c r="B39" s="35" t="s">
        <v>60</v>
      </c>
      <c r="C39" s="35" t="str">
        <f t="shared" si="2"/>
        <v>R34</v>
      </c>
      <c r="D39" s="35" t="str">
        <f t="shared" si="3"/>
        <v>TOT_SCR_XXX_R34_C1</v>
      </c>
      <c r="E39" s="6"/>
    </row>
    <row r="40" spans="1:5" x14ac:dyDescent="0.35">
      <c r="A40" s="6"/>
      <c r="B40" s="35" t="s">
        <v>61</v>
      </c>
      <c r="C40" s="35" t="str">
        <f t="shared" si="2"/>
        <v>R35</v>
      </c>
      <c r="D40" s="35" t="str">
        <f t="shared" si="3"/>
        <v>TOT_SCR_XXX_R35_C1</v>
      </c>
      <c r="E40" s="6"/>
    </row>
    <row r="41" spans="1:5" x14ac:dyDescent="0.35">
      <c r="A41" s="6"/>
      <c r="B41" s="103" t="s">
        <v>62</v>
      </c>
      <c r="C41" s="104" t="str">
        <f t="shared" si="2"/>
        <v>R36</v>
      </c>
      <c r="D41" s="35" t="str">
        <f t="shared" si="3"/>
        <v>TOT_SCR_XXX_R36_C1</v>
      </c>
      <c r="E41" s="6"/>
    </row>
    <row r="42" spans="1:5" x14ac:dyDescent="0.35">
      <c r="A42" s="6"/>
      <c r="B42" s="103" t="s">
        <v>70</v>
      </c>
      <c r="C42" s="104" t="str">
        <f t="shared" si="2"/>
        <v>R37</v>
      </c>
      <c r="D42" s="35" t="str">
        <f t="shared" si="3"/>
        <v>TOT_SCR_XXX_R37_C1</v>
      </c>
      <c r="E42" s="6"/>
    </row>
    <row r="43" spans="1:5" x14ac:dyDescent="0.35">
      <c r="A43" s="6"/>
      <c r="B43" s="35" t="s">
        <v>51</v>
      </c>
      <c r="C43" s="35" t="str">
        <f t="shared" si="2"/>
        <v>R38</v>
      </c>
      <c r="D43" s="35" t="str">
        <f t="shared" si="3"/>
        <v>TOT_SCR_XXX_R38_C1</v>
      </c>
      <c r="E43" s="6"/>
    </row>
    <row r="44" spans="1:5" x14ac:dyDescent="0.35">
      <c r="A44" s="6"/>
      <c r="B44" s="35" t="s">
        <v>52</v>
      </c>
      <c r="C44" s="35" t="str">
        <f t="shared" si="2"/>
        <v>R39</v>
      </c>
      <c r="D44" s="35" t="str">
        <f t="shared" si="3"/>
        <v>TOT_SCR_XXX_R39_C1</v>
      </c>
      <c r="E44" s="6"/>
    </row>
    <row r="45" spans="1:5" x14ac:dyDescent="0.35">
      <c r="A45" s="6"/>
      <c r="B45" s="35" t="s">
        <v>221</v>
      </c>
      <c r="C45" s="35" t="str">
        <f t="shared" si="2"/>
        <v>R40</v>
      </c>
      <c r="D45" s="35" t="str">
        <f t="shared" si="3"/>
        <v>TOT_SCR_XXX_R40_C1</v>
      </c>
      <c r="E45" s="6"/>
    </row>
    <row r="46" spans="1:5" x14ac:dyDescent="0.35">
      <c r="A46" s="6"/>
      <c r="B46" s="35" t="s">
        <v>64</v>
      </c>
      <c r="C46" s="35" t="str">
        <f t="shared" si="2"/>
        <v>R41</v>
      </c>
      <c r="D46" s="35" t="str">
        <f t="shared" si="3"/>
        <v>TOT_SCR_XXX_R41_C1</v>
      </c>
      <c r="E46" s="6"/>
    </row>
    <row r="47" spans="1:5" x14ac:dyDescent="0.35">
      <c r="A47" s="6"/>
      <c r="B47" s="35" t="s">
        <v>63</v>
      </c>
      <c r="C47" s="35" t="str">
        <f t="shared" si="2"/>
        <v>R42</v>
      </c>
      <c r="D47" s="35" t="str">
        <f t="shared" si="3"/>
        <v>TOT_SCR_XXX_R42_C1</v>
      </c>
      <c r="E47" s="6"/>
    </row>
    <row r="48" spans="1:5" x14ac:dyDescent="0.35">
      <c r="A48" s="6"/>
      <c r="B48" s="105" t="s">
        <v>329</v>
      </c>
      <c r="C48" s="35" t="str">
        <f t="shared" si="2"/>
        <v>R43</v>
      </c>
      <c r="D48" s="35" t="str">
        <f t="shared" si="3"/>
        <v>TOT_SCR_XXX_R43_C1</v>
      </c>
      <c r="E48" s="6"/>
    </row>
    <row r="49" spans="1:5" x14ac:dyDescent="0.35">
      <c r="A49" s="6"/>
      <c r="B49" s="35" t="s">
        <v>222</v>
      </c>
      <c r="C49" s="35" t="str">
        <f t="shared" si="2"/>
        <v>R44</v>
      </c>
      <c r="D49" s="35" t="str">
        <f t="shared" si="3"/>
        <v>TOT_SCR_XXX_R44_C1</v>
      </c>
      <c r="E49" s="6"/>
    </row>
    <row r="50" spans="1:5" x14ac:dyDescent="0.35">
      <c r="A50" s="6"/>
      <c r="B50" s="35" t="s">
        <v>307</v>
      </c>
      <c r="C50" s="35" t="str">
        <f t="shared" si="2"/>
        <v>R45</v>
      </c>
      <c r="D50" s="35" t="str">
        <f t="shared" si="3"/>
        <v>TOT_SCR_XXX_R45_C1</v>
      </c>
      <c r="E50" s="6"/>
    </row>
    <row r="51" spans="1:5" x14ac:dyDescent="0.35">
      <c r="A51" s="6"/>
      <c r="B51" s="35" t="s">
        <v>308</v>
      </c>
      <c r="C51" s="35" t="str">
        <f t="shared" si="2"/>
        <v>R46</v>
      </c>
      <c r="D51" s="35" t="str">
        <f t="shared" si="3"/>
        <v>TOT_SCR_XXX_R46_C1</v>
      </c>
      <c r="E51" s="6"/>
    </row>
    <row r="52" spans="1:5" x14ac:dyDescent="0.35">
      <c r="A52" s="6"/>
      <c r="B52" s="103" t="s">
        <v>65</v>
      </c>
      <c r="C52" s="104" t="str">
        <f t="shared" si="2"/>
        <v>R47</v>
      </c>
      <c r="D52" s="35" t="str">
        <f t="shared" si="3"/>
        <v>TOT_SCR_XXX_R47_C1</v>
      </c>
      <c r="E52" s="6"/>
    </row>
    <row r="53" spans="1:5" x14ac:dyDescent="0.35">
      <c r="A53" s="6"/>
      <c r="B53" s="103" t="s">
        <v>71</v>
      </c>
      <c r="C53" s="104" t="str">
        <f t="shared" si="2"/>
        <v>R48</v>
      </c>
      <c r="D53" s="35" t="str">
        <f t="shared" si="3"/>
        <v>TOT_SCR_XXX_R48_C1</v>
      </c>
      <c r="E53" s="6"/>
    </row>
    <row r="54" spans="1:5" x14ac:dyDescent="0.35">
      <c r="A54" s="6"/>
      <c r="B54" s="102" t="s">
        <v>66</v>
      </c>
      <c r="C54" s="35" t="str">
        <f t="shared" si="2"/>
        <v>R49</v>
      </c>
      <c r="D54" s="35" t="str">
        <f t="shared" si="3"/>
        <v>TOT_SCR_XXX_R49_C1</v>
      </c>
      <c r="E54" s="6"/>
    </row>
    <row r="55" spans="1:5" x14ac:dyDescent="0.35">
      <c r="A55" s="6"/>
      <c r="B55" s="102" t="s">
        <v>53</v>
      </c>
      <c r="C55" s="35" t="str">
        <f t="shared" si="2"/>
        <v>R50</v>
      </c>
      <c r="D55" s="35" t="str">
        <f t="shared" si="3"/>
        <v>TOT_SCR_XXX_R50_C1</v>
      </c>
      <c r="E55" s="6"/>
    </row>
    <row r="56" spans="1:5" x14ac:dyDescent="0.35">
      <c r="A56" s="6"/>
      <c r="B56" s="103" t="s">
        <v>72</v>
      </c>
      <c r="C56" s="104" t="str">
        <f t="shared" si="2"/>
        <v>R51</v>
      </c>
      <c r="D56" s="35" t="str">
        <f t="shared" si="3"/>
        <v>TOT_SCR_XXX_R51_C1</v>
      </c>
      <c r="E56" s="6"/>
    </row>
    <row r="57" spans="1:5" x14ac:dyDescent="0.35">
      <c r="A57" s="6"/>
      <c r="B57" s="103" t="s">
        <v>73</v>
      </c>
      <c r="C57" s="104" t="str">
        <f t="shared" si="2"/>
        <v>R52</v>
      </c>
      <c r="D57" s="35" t="str">
        <f t="shared" si="3"/>
        <v>TOT_SCR_XXX_R52_C1</v>
      </c>
      <c r="E57" s="6"/>
    </row>
    <row r="58" spans="1:5" x14ac:dyDescent="0.35">
      <c r="A58" s="6"/>
      <c r="B58" s="103" t="s">
        <v>149</v>
      </c>
      <c r="C58" s="104" t="str">
        <f t="shared" si="2"/>
        <v>R53</v>
      </c>
      <c r="D58" s="35" t="str">
        <f t="shared" si="3"/>
        <v>TOT_SCR_XXX_R53_C1</v>
      </c>
      <c r="E58" s="35" t="str">
        <f>"TOT_SCR_XXX_" &amp; $C58 &amp; "_C2"</f>
        <v>TOT_SCR_XXX_R53_C2</v>
      </c>
    </row>
  </sheetData>
  <mergeCells count="3">
    <mergeCell ref="B2:D2"/>
    <mergeCell ref="I2:P2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67"/>
  <sheetViews>
    <sheetView showGridLines="0" workbookViewId="0"/>
  </sheetViews>
  <sheetFormatPr defaultColWidth="9.1796875" defaultRowHeight="14.5" x14ac:dyDescent="0.35"/>
  <cols>
    <col min="1" max="1" width="9.1796875" style="6"/>
    <col min="2" max="2" width="49.26953125" style="6" customWidth="1"/>
    <col min="3" max="3" width="19.1796875" style="6" bestFit="1" customWidth="1"/>
    <col min="4" max="4" width="22" style="6" bestFit="1" customWidth="1"/>
    <col min="5" max="5" width="22.54296875" style="6" customWidth="1"/>
    <col min="6" max="6" width="16.26953125" style="6" customWidth="1"/>
    <col min="7" max="7" width="18.1796875" style="6" customWidth="1"/>
    <col min="8" max="8" width="23.1796875" style="6" bestFit="1" customWidth="1"/>
    <col min="9" max="9" width="18.81640625" style="6" bestFit="1" customWidth="1"/>
    <col min="10" max="10" width="22.81640625" style="6" customWidth="1"/>
    <col min="11" max="11" width="14.54296875" style="6" bestFit="1" customWidth="1"/>
    <col min="12" max="12" width="11.453125" style="6" bestFit="1" customWidth="1"/>
    <col min="13" max="13" width="12.26953125" style="6" bestFit="1" customWidth="1"/>
    <col min="14" max="14" width="11" style="6" customWidth="1"/>
    <col min="15" max="15" width="12.26953125" style="6" customWidth="1"/>
    <col min="16" max="17" width="13.1796875" style="6" customWidth="1"/>
    <col min="18" max="18" width="12.453125" style="6" customWidth="1"/>
    <col min="19" max="19" width="13.81640625" style="6" customWidth="1"/>
    <col min="20" max="21" width="12.7265625" style="6" customWidth="1"/>
    <col min="22" max="22" width="13.7265625" style="6" customWidth="1"/>
    <col min="23" max="23" width="11.26953125" style="6" customWidth="1"/>
    <col min="24" max="24" width="12" style="6" customWidth="1"/>
    <col min="25" max="25" width="13.26953125" style="6" customWidth="1"/>
    <col min="26" max="26" width="11" style="6" customWidth="1"/>
    <col min="27" max="28" width="9.1796875" style="6"/>
    <col min="29" max="29" width="24" style="6" bestFit="1" customWidth="1"/>
    <col min="30" max="16384" width="9.1796875" style="6"/>
  </cols>
  <sheetData>
    <row r="2" spans="1:36" x14ac:dyDescent="0.35">
      <c r="B2" s="156" t="s">
        <v>89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8"/>
      <c r="AD2" s="47"/>
      <c r="AE2" s="47"/>
      <c r="AF2" s="47"/>
      <c r="AG2" s="47"/>
      <c r="AH2" s="47"/>
      <c r="AI2" s="47"/>
      <c r="AJ2" s="47"/>
    </row>
    <row r="3" spans="1:36" x14ac:dyDescent="0.35"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7"/>
      <c r="AE3" s="47"/>
      <c r="AF3" s="47"/>
      <c r="AG3" s="47"/>
      <c r="AH3" s="47"/>
      <c r="AI3" s="47"/>
      <c r="AJ3" s="47"/>
    </row>
    <row r="4" spans="1:36" x14ac:dyDescent="0.35">
      <c r="B4" s="48"/>
      <c r="C4" s="48"/>
      <c r="D4" s="49" t="s">
        <v>228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7"/>
      <c r="AE4" s="47"/>
      <c r="AF4" s="47"/>
      <c r="AG4" s="47"/>
      <c r="AH4" s="47"/>
      <c r="AI4" s="47"/>
      <c r="AJ4" s="47"/>
    </row>
    <row r="5" spans="1:36" x14ac:dyDescent="0.35">
      <c r="A5" s="6" t="s">
        <v>331</v>
      </c>
      <c r="B5" s="81" t="s">
        <v>190</v>
      </c>
      <c r="C5" s="43" t="s">
        <v>254</v>
      </c>
      <c r="D5" s="22" t="str">
        <f>"MCRFI_QUE_XXX_" &amp; $C5 &amp; "_" &amp; D$4</f>
        <v>MCRFI_QUE_XXX_R1_C1</v>
      </c>
      <c r="E5" s="76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47"/>
      <c r="AE5" s="47"/>
      <c r="AF5" s="47"/>
      <c r="AG5" s="47"/>
      <c r="AH5" s="47"/>
      <c r="AI5" s="47"/>
      <c r="AJ5" s="47"/>
    </row>
    <row r="6" spans="1:36" x14ac:dyDescent="0.35">
      <c r="B6" s="81" t="s">
        <v>436</v>
      </c>
      <c r="C6" s="43" t="s">
        <v>255</v>
      </c>
      <c r="D6" s="22" t="str">
        <f>"MCRFI_QUE_XXX_" &amp; $C6 &amp; "_" &amp; D$4</f>
        <v>MCRFI_QUE_XXX_R2_C1</v>
      </c>
      <c r="E6" s="76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47"/>
      <c r="AE6" s="47"/>
      <c r="AF6" s="47"/>
      <c r="AG6" s="47"/>
      <c r="AH6" s="47"/>
      <c r="AI6" s="47"/>
      <c r="AJ6" s="47"/>
    </row>
    <row r="7" spans="1:36" x14ac:dyDescent="0.35">
      <c r="B7" s="81" t="s">
        <v>437</v>
      </c>
      <c r="C7" s="43" t="s">
        <v>256</v>
      </c>
      <c r="D7" s="22" t="str">
        <f>"MCRFI_QUE_XXX_" &amp; $C7 &amp; "_" &amp; D$4</f>
        <v>MCRFI_QUE_XXX_R3_C1</v>
      </c>
      <c r="E7" s="76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47"/>
      <c r="AE7" s="47"/>
      <c r="AF7" s="47"/>
      <c r="AG7" s="47"/>
      <c r="AH7" s="47"/>
      <c r="AI7" s="47"/>
      <c r="AJ7" s="47"/>
    </row>
    <row r="8" spans="1:36" ht="29" x14ac:dyDescent="0.35">
      <c r="B8" s="106" t="s">
        <v>332</v>
      </c>
      <c r="C8" s="43" t="s">
        <v>257</v>
      </c>
      <c r="D8" s="22" t="str">
        <f>"MCRFI_QUE_XXX_" &amp; $C8 &amp; "_" &amp; D$4</f>
        <v>MCRFI_QUE_XXX_R4_C1</v>
      </c>
      <c r="E8" s="76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47"/>
      <c r="AE8" s="47"/>
      <c r="AF8" s="47"/>
      <c r="AG8" s="47"/>
      <c r="AH8" s="47"/>
      <c r="AI8" s="47"/>
      <c r="AJ8" s="47"/>
    </row>
    <row r="9" spans="1:36" x14ac:dyDescent="0.3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36" ht="15" customHeight="1" x14ac:dyDescent="0.35">
      <c r="A10" s="6" t="s">
        <v>333</v>
      </c>
      <c r="B10" s="159" t="s">
        <v>185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1"/>
      <c r="AD10" s="47"/>
      <c r="AE10" s="47"/>
      <c r="AF10" s="47"/>
      <c r="AG10" s="47"/>
      <c r="AH10" s="47"/>
      <c r="AI10" s="47"/>
      <c r="AJ10" s="47"/>
    </row>
    <row r="11" spans="1:36" ht="43.5" x14ac:dyDescent="0.35">
      <c r="B11" s="35"/>
      <c r="C11" s="15"/>
      <c r="D11" s="16" t="s">
        <v>90</v>
      </c>
      <c r="E11" s="16" t="s">
        <v>186</v>
      </c>
      <c r="F11" s="16" t="s">
        <v>187</v>
      </c>
      <c r="G11" s="16" t="s">
        <v>188</v>
      </c>
      <c r="H11" s="16" t="s">
        <v>189</v>
      </c>
      <c r="I11" s="83" t="s">
        <v>26</v>
      </c>
      <c r="J11" s="16" t="s">
        <v>27</v>
      </c>
      <c r="K11" s="83" t="s">
        <v>105</v>
      </c>
      <c r="L11" s="83" t="s">
        <v>104</v>
      </c>
      <c r="M11" s="83" t="s">
        <v>101</v>
      </c>
      <c r="N11" s="83" t="s">
        <v>134</v>
      </c>
      <c r="O11" s="83" t="s">
        <v>103</v>
      </c>
      <c r="P11" s="83" t="s">
        <v>102</v>
      </c>
      <c r="Q11" s="83" t="s">
        <v>106</v>
      </c>
      <c r="R11" s="83" t="s">
        <v>118</v>
      </c>
      <c r="S11" s="83" t="s">
        <v>107</v>
      </c>
      <c r="T11" s="83" t="s">
        <v>108</v>
      </c>
      <c r="U11" s="83" t="s">
        <v>110</v>
      </c>
      <c r="V11" s="83" t="s">
        <v>109</v>
      </c>
      <c r="W11" s="83" t="s">
        <v>115</v>
      </c>
      <c r="X11" s="83" t="s">
        <v>116</v>
      </c>
      <c r="Y11" s="83" t="s">
        <v>117</v>
      </c>
      <c r="Z11" s="83" t="s">
        <v>119</v>
      </c>
      <c r="AA11" s="83" t="s">
        <v>120</v>
      </c>
      <c r="AB11" s="83" t="s">
        <v>121</v>
      </c>
      <c r="AC11" s="16" t="s">
        <v>122</v>
      </c>
    </row>
    <row r="12" spans="1:36" x14ac:dyDescent="0.35">
      <c r="B12" s="32" t="s">
        <v>0</v>
      </c>
      <c r="C12" s="38"/>
      <c r="D12" s="84" t="s">
        <v>228</v>
      </c>
      <c r="E12" s="84" t="s">
        <v>229</v>
      </c>
      <c r="F12" s="84" t="s">
        <v>230</v>
      </c>
      <c r="G12" s="84" t="s">
        <v>231</v>
      </c>
      <c r="H12" s="84" t="s">
        <v>232</v>
      </c>
      <c r="I12" s="84" t="s">
        <v>233</v>
      </c>
      <c r="J12" s="84" t="s">
        <v>234</v>
      </c>
      <c r="K12" s="84" t="s">
        <v>235</v>
      </c>
      <c r="L12" s="84" t="s">
        <v>236</v>
      </c>
      <c r="M12" s="84" t="s">
        <v>237</v>
      </c>
      <c r="N12" s="84" t="s">
        <v>238</v>
      </c>
      <c r="O12" s="84" t="s">
        <v>239</v>
      </c>
      <c r="P12" s="84" t="s">
        <v>240</v>
      </c>
      <c r="Q12" s="84" t="s">
        <v>241</v>
      </c>
      <c r="R12" s="84" t="s">
        <v>242</v>
      </c>
      <c r="S12" s="84" t="s">
        <v>243</v>
      </c>
      <c r="T12" s="84" t="s">
        <v>244</v>
      </c>
      <c r="U12" s="84" t="s">
        <v>245</v>
      </c>
      <c r="V12" s="84" t="s">
        <v>246</v>
      </c>
      <c r="W12" s="84" t="s">
        <v>247</v>
      </c>
      <c r="X12" s="84" t="s">
        <v>248</v>
      </c>
      <c r="Y12" s="84" t="s">
        <v>249</v>
      </c>
      <c r="Z12" s="84" t="s">
        <v>250</v>
      </c>
      <c r="AA12" s="84" t="s">
        <v>251</v>
      </c>
      <c r="AB12" s="84" t="s">
        <v>252</v>
      </c>
      <c r="AC12" s="84" t="s">
        <v>253</v>
      </c>
    </row>
    <row r="13" spans="1:36" x14ac:dyDescent="0.35">
      <c r="A13" s="107"/>
      <c r="B13" s="85" t="s">
        <v>93</v>
      </c>
      <c r="C13" s="41" t="s">
        <v>254</v>
      </c>
      <c r="D13" s="22" t="str">
        <f>"MCRFI_SCR_XXX_" &amp; $C13 &amp; "_" &amp; D$12</f>
        <v>MCRFI_SCR_XXX_R1_C1</v>
      </c>
      <c r="E13" s="22" t="str">
        <f t="shared" ref="E13:H13" si="0">"MCRFI_SCR_XXX_" &amp; $C13 &amp; "_" &amp; E$12</f>
        <v>MCRFI_SCR_XXX_R1_C2</v>
      </c>
      <c r="F13" s="22" t="str">
        <f t="shared" si="0"/>
        <v>MCRFI_SCR_XXX_R1_C3</v>
      </c>
      <c r="G13" s="22" t="str">
        <f t="shared" si="0"/>
        <v>MCRFI_SCR_XXX_R1_C4</v>
      </c>
      <c r="H13" s="22" t="str">
        <f t="shared" si="0"/>
        <v>MCRFI_SCR_XXX_R1_C5</v>
      </c>
      <c r="I13" s="22" t="str">
        <f>"MCRFI_SPR_XXX_" &amp; $C13 &amp; "_" &amp; I$12</f>
        <v>MCRFI_SPR_XXX_R1_C6</v>
      </c>
      <c r="J13" s="22" t="str">
        <f>"MCRFI_SPR_XXX_" &amp; $C13 &amp; "_" &amp; J$12</f>
        <v>MCRFI_SPR_XXX_R1_C7</v>
      </c>
      <c r="K13" s="22" t="str">
        <f t="shared" ref="K13:AC13" si="1">"MCRFI_PCT_XXX_" &amp; $C13 &amp; "_" &amp; K$12</f>
        <v>MCRFI_PCT_XXX_R1_C8</v>
      </c>
      <c r="L13" s="22" t="str">
        <f t="shared" si="1"/>
        <v>MCRFI_PCT_XXX_R1_C9</v>
      </c>
      <c r="M13" s="22" t="str">
        <f t="shared" si="1"/>
        <v>MCRFI_PCT_XXX_R1_C10</v>
      </c>
      <c r="N13" s="22" t="str">
        <f t="shared" si="1"/>
        <v>MCRFI_PCT_XXX_R1_C11</v>
      </c>
      <c r="O13" s="22" t="str">
        <f t="shared" si="1"/>
        <v>MCRFI_PCT_XXX_R1_C12</v>
      </c>
      <c r="P13" s="22" t="str">
        <f t="shared" si="1"/>
        <v>MCRFI_PCT_XXX_R1_C13</v>
      </c>
      <c r="Q13" s="22" t="str">
        <f t="shared" si="1"/>
        <v>MCRFI_PCT_XXX_R1_C14</v>
      </c>
      <c r="R13" s="22" t="str">
        <f t="shared" si="1"/>
        <v>MCRFI_PCT_XXX_R1_C15</v>
      </c>
      <c r="S13" s="22" t="str">
        <f t="shared" si="1"/>
        <v>MCRFI_PCT_XXX_R1_C16</v>
      </c>
      <c r="T13" s="22" t="str">
        <f t="shared" si="1"/>
        <v>MCRFI_PCT_XXX_R1_C17</v>
      </c>
      <c r="U13" s="22" t="str">
        <f t="shared" si="1"/>
        <v>MCRFI_PCT_XXX_R1_C18</v>
      </c>
      <c r="V13" s="22" t="str">
        <f t="shared" si="1"/>
        <v>MCRFI_PCT_XXX_R1_C19</v>
      </c>
      <c r="W13" s="22" t="str">
        <f t="shared" si="1"/>
        <v>MCRFI_PCT_XXX_R1_C20</v>
      </c>
      <c r="X13" s="22" t="str">
        <f t="shared" si="1"/>
        <v>MCRFI_PCT_XXX_R1_C21</v>
      </c>
      <c r="Y13" s="22" t="str">
        <f t="shared" si="1"/>
        <v>MCRFI_PCT_XXX_R1_C22</v>
      </c>
      <c r="Z13" s="22" t="str">
        <f t="shared" si="1"/>
        <v>MCRFI_PCT_XXX_R1_C23</v>
      </c>
      <c r="AA13" s="22" t="str">
        <f t="shared" si="1"/>
        <v>MCRFI_PCT_XXX_R1_C24</v>
      </c>
      <c r="AB13" s="22" t="str">
        <f t="shared" si="1"/>
        <v>MCRFI_PCT_XXX_R1_C25</v>
      </c>
      <c r="AC13" s="22" t="str">
        <f t="shared" si="1"/>
        <v>MCRFI_PCT_XXX_R1_C26</v>
      </c>
    </row>
    <row r="14" spans="1:36" x14ac:dyDescent="0.35">
      <c r="A14" s="107"/>
      <c r="B14" s="85" t="s">
        <v>94</v>
      </c>
      <c r="C14" s="41" t="s">
        <v>255</v>
      </c>
      <c r="D14" s="22" t="str">
        <f t="shared" ref="D14:H29" si="2">"MCRFI_SCR_XXX_" &amp; $C14 &amp; "_" &amp; D$12</f>
        <v>MCRFI_SCR_XXX_R2_C1</v>
      </c>
      <c r="E14" s="22" t="str">
        <f t="shared" si="2"/>
        <v>MCRFI_SCR_XXX_R2_C2</v>
      </c>
      <c r="F14" s="22" t="str">
        <f t="shared" si="2"/>
        <v>MCRFI_SCR_XXX_R2_C3</v>
      </c>
      <c r="G14" s="22" t="str">
        <f t="shared" si="2"/>
        <v>MCRFI_SCR_XXX_R2_C4</v>
      </c>
      <c r="H14" s="22" t="str">
        <f t="shared" si="2"/>
        <v>MCRFI_SCR_XXX_R2_C5</v>
      </c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</row>
    <row r="15" spans="1:36" x14ac:dyDescent="0.35">
      <c r="A15" s="107"/>
      <c r="B15" s="86" t="s">
        <v>1</v>
      </c>
      <c r="C15" s="41" t="s">
        <v>256</v>
      </c>
      <c r="D15" s="22" t="str">
        <f t="shared" si="2"/>
        <v>MCRFI_SCR_XXX_R3_C1</v>
      </c>
      <c r="E15" s="22" t="str">
        <f t="shared" si="2"/>
        <v>MCRFI_SCR_XXX_R3_C2</v>
      </c>
      <c r="F15" s="22" t="str">
        <f t="shared" si="2"/>
        <v>MCRFI_SCR_XXX_R3_C3</v>
      </c>
      <c r="G15" s="22" t="str">
        <f t="shared" si="2"/>
        <v>MCRFI_SCR_XXX_R3_C4</v>
      </c>
      <c r="H15" s="22" t="str">
        <f t="shared" si="2"/>
        <v>MCRFI_SCR_XXX_R3_C5</v>
      </c>
      <c r="I15" s="22" t="str">
        <f t="shared" ref="I15:J18" si="3">"MCRFI_SPR_XXX_" &amp; $C15 &amp; "_" &amp; I$12</f>
        <v>MCRFI_SPR_XXX_R3_C6</v>
      </c>
      <c r="J15" s="22" t="str">
        <f t="shared" si="3"/>
        <v>MCRFI_SPR_XXX_R3_C7</v>
      </c>
      <c r="K15" s="22" t="str">
        <f t="shared" ref="K15:Z18" si="4">"MCRFI_PCT_XXX_" &amp; $C15 &amp; "_" &amp; K$12</f>
        <v>MCRFI_PCT_XXX_R3_C8</v>
      </c>
      <c r="L15" s="22" t="str">
        <f t="shared" si="4"/>
        <v>MCRFI_PCT_XXX_R3_C9</v>
      </c>
      <c r="M15" s="22" t="str">
        <f t="shared" si="4"/>
        <v>MCRFI_PCT_XXX_R3_C10</v>
      </c>
      <c r="N15" s="22" t="str">
        <f t="shared" si="4"/>
        <v>MCRFI_PCT_XXX_R3_C11</v>
      </c>
      <c r="O15" s="22" t="str">
        <f t="shared" si="4"/>
        <v>MCRFI_PCT_XXX_R3_C12</v>
      </c>
      <c r="P15" s="22" t="str">
        <f t="shared" si="4"/>
        <v>MCRFI_PCT_XXX_R3_C13</v>
      </c>
      <c r="Q15" s="22" t="str">
        <f t="shared" si="4"/>
        <v>MCRFI_PCT_XXX_R3_C14</v>
      </c>
      <c r="R15" s="22" t="str">
        <f t="shared" si="4"/>
        <v>MCRFI_PCT_XXX_R3_C15</v>
      </c>
      <c r="S15" s="22" t="str">
        <f t="shared" si="4"/>
        <v>MCRFI_PCT_XXX_R3_C16</v>
      </c>
      <c r="T15" s="22" t="str">
        <f t="shared" si="4"/>
        <v>MCRFI_PCT_XXX_R3_C17</v>
      </c>
      <c r="U15" s="22" t="str">
        <f t="shared" si="4"/>
        <v>MCRFI_PCT_XXX_R3_C18</v>
      </c>
      <c r="V15" s="22" t="str">
        <f t="shared" si="4"/>
        <v>MCRFI_PCT_XXX_R3_C19</v>
      </c>
      <c r="W15" s="22" t="str">
        <f t="shared" si="4"/>
        <v>MCRFI_PCT_XXX_R3_C20</v>
      </c>
      <c r="X15" s="22" t="str">
        <f t="shared" si="4"/>
        <v>MCRFI_PCT_XXX_R3_C21</v>
      </c>
      <c r="Y15" s="22" t="str">
        <f t="shared" si="4"/>
        <v>MCRFI_PCT_XXX_R3_C22</v>
      </c>
      <c r="Z15" s="22" t="str">
        <f t="shared" si="4"/>
        <v>MCRFI_PCT_XXX_R3_C23</v>
      </c>
      <c r="AA15" s="22" t="str">
        <f t="shared" ref="U15:AC18" si="5">"MCRFI_PCT_XXX_" &amp; $C15 &amp; "_" &amp; AA$12</f>
        <v>MCRFI_PCT_XXX_R3_C24</v>
      </c>
      <c r="AB15" s="22" t="str">
        <f t="shared" si="5"/>
        <v>MCRFI_PCT_XXX_R3_C25</v>
      </c>
      <c r="AC15" s="22" t="str">
        <f t="shared" si="5"/>
        <v>MCRFI_PCT_XXX_R3_C26</v>
      </c>
    </row>
    <row r="16" spans="1:36" x14ac:dyDescent="0.35">
      <c r="A16" s="107"/>
      <c r="B16" s="87" t="s">
        <v>15</v>
      </c>
      <c r="C16" s="41" t="s">
        <v>257</v>
      </c>
      <c r="D16" s="22" t="str">
        <f t="shared" si="2"/>
        <v>MCRFI_SCR_XXX_R4_C1</v>
      </c>
      <c r="E16" s="22" t="str">
        <f t="shared" si="2"/>
        <v>MCRFI_SCR_XXX_R4_C2</v>
      </c>
      <c r="F16" s="22" t="str">
        <f t="shared" si="2"/>
        <v>MCRFI_SCR_XXX_R4_C3</v>
      </c>
      <c r="G16" s="22" t="str">
        <f t="shared" si="2"/>
        <v>MCRFI_SCR_XXX_R4_C4</v>
      </c>
      <c r="H16" s="22" t="str">
        <f t="shared" si="2"/>
        <v>MCRFI_SCR_XXX_R4_C5</v>
      </c>
      <c r="I16" s="22" t="str">
        <f t="shared" si="3"/>
        <v>MCRFI_SPR_XXX_R4_C6</v>
      </c>
      <c r="J16" s="22" t="str">
        <f t="shared" si="3"/>
        <v>MCRFI_SPR_XXX_R4_C7</v>
      </c>
      <c r="K16" s="22" t="str">
        <f t="shared" si="4"/>
        <v>MCRFI_PCT_XXX_R4_C8</v>
      </c>
      <c r="L16" s="22" t="str">
        <f t="shared" si="4"/>
        <v>MCRFI_PCT_XXX_R4_C9</v>
      </c>
      <c r="M16" s="22" t="str">
        <f t="shared" si="4"/>
        <v>MCRFI_PCT_XXX_R4_C10</v>
      </c>
      <c r="N16" s="22" t="str">
        <f t="shared" si="4"/>
        <v>MCRFI_PCT_XXX_R4_C11</v>
      </c>
      <c r="O16" s="22" t="str">
        <f t="shared" si="4"/>
        <v>MCRFI_PCT_XXX_R4_C12</v>
      </c>
      <c r="P16" s="22" t="str">
        <f t="shared" si="4"/>
        <v>MCRFI_PCT_XXX_R4_C13</v>
      </c>
      <c r="Q16" s="22" t="str">
        <f t="shared" si="4"/>
        <v>MCRFI_PCT_XXX_R4_C14</v>
      </c>
      <c r="R16" s="22" t="str">
        <f t="shared" si="4"/>
        <v>MCRFI_PCT_XXX_R4_C15</v>
      </c>
      <c r="S16" s="22" t="str">
        <f t="shared" si="4"/>
        <v>MCRFI_PCT_XXX_R4_C16</v>
      </c>
      <c r="T16" s="22" t="str">
        <f t="shared" si="4"/>
        <v>MCRFI_PCT_XXX_R4_C17</v>
      </c>
      <c r="U16" s="22" t="str">
        <f t="shared" si="5"/>
        <v>MCRFI_PCT_XXX_R4_C18</v>
      </c>
      <c r="V16" s="22" t="str">
        <f t="shared" si="5"/>
        <v>MCRFI_PCT_XXX_R4_C19</v>
      </c>
      <c r="W16" s="22" t="str">
        <f t="shared" si="5"/>
        <v>MCRFI_PCT_XXX_R4_C20</v>
      </c>
      <c r="X16" s="22" t="str">
        <f t="shared" si="5"/>
        <v>MCRFI_PCT_XXX_R4_C21</v>
      </c>
      <c r="Y16" s="22" t="str">
        <f t="shared" si="5"/>
        <v>MCRFI_PCT_XXX_R4_C22</v>
      </c>
      <c r="Z16" s="22" t="str">
        <f t="shared" si="5"/>
        <v>MCRFI_PCT_XXX_R4_C23</v>
      </c>
      <c r="AA16" s="22" t="str">
        <f t="shared" si="5"/>
        <v>MCRFI_PCT_XXX_R4_C24</v>
      </c>
      <c r="AB16" s="22" t="str">
        <f t="shared" si="5"/>
        <v>MCRFI_PCT_XXX_R4_C25</v>
      </c>
      <c r="AC16" s="22" t="str">
        <f t="shared" si="5"/>
        <v>MCRFI_PCT_XXX_R4_C26</v>
      </c>
    </row>
    <row r="17" spans="1:29" x14ac:dyDescent="0.35">
      <c r="A17" s="107"/>
      <c r="B17" s="85" t="s">
        <v>92</v>
      </c>
      <c r="C17" s="41" t="s">
        <v>258</v>
      </c>
      <c r="D17" s="22" t="str">
        <f t="shared" si="2"/>
        <v>MCRFI_SCR_XXX_R5_C1</v>
      </c>
      <c r="E17" s="22" t="str">
        <f t="shared" si="2"/>
        <v>MCRFI_SCR_XXX_R5_C2</v>
      </c>
      <c r="F17" s="22" t="str">
        <f t="shared" si="2"/>
        <v>MCRFI_SCR_XXX_R5_C3</v>
      </c>
      <c r="G17" s="22" t="str">
        <f t="shared" si="2"/>
        <v>MCRFI_SCR_XXX_R5_C4</v>
      </c>
      <c r="H17" s="22" t="str">
        <f t="shared" si="2"/>
        <v>MCRFI_SCR_XXX_R5_C5</v>
      </c>
      <c r="I17" s="22" t="str">
        <f t="shared" si="3"/>
        <v>MCRFI_SPR_XXX_R5_C6</v>
      </c>
      <c r="J17" s="22" t="str">
        <f t="shared" si="3"/>
        <v>MCRFI_SPR_XXX_R5_C7</v>
      </c>
      <c r="K17" s="22" t="str">
        <f t="shared" si="4"/>
        <v>MCRFI_PCT_XXX_R5_C8</v>
      </c>
      <c r="L17" s="22" t="str">
        <f t="shared" si="4"/>
        <v>MCRFI_PCT_XXX_R5_C9</v>
      </c>
      <c r="M17" s="22" t="str">
        <f t="shared" si="4"/>
        <v>MCRFI_PCT_XXX_R5_C10</v>
      </c>
      <c r="N17" s="22" t="str">
        <f t="shared" si="4"/>
        <v>MCRFI_PCT_XXX_R5_C11</v>
      </c>
      <c r="O17" s="22" t="str">
        <f t="shared" si="4"/>
        <v>MCRFI_PCT_XXX_R5_C12</v>
      </c>
      <c r="P17" s="22" t="str">
        <f t="shared" si="4"/>
        <v>MCRFI_PCT_XXX_R5_C13</v>
      </c>
      <c r="Q17" s="22" t="str">
        <f t="shared" si="4"/>
        <v>MCRFI_PCT_XXX_R5_C14</v>
      </c>
      <c r="R17" s="22" t="str">
        <f t="shared" si="4"/>
        <v>MCRFI_PCT_XXX_R5_C15</v>
      </c>
      <c r="S17" s="22" t="str">
        <f t="shared" si="4"/>
        <v>MCRFI_PCT_XXX_R5_C16</v>
      </c>
      <c r="T17" s="22" t="str">
        <f t="shared" si="4"/>
        <v>MCRFI_PCT_XXX_R5_C17</v>
      </c>
      <c r="U17" s="22" t="str">
        <f t="shared" si="5"/>
        <v>MCRFI_PCT_XXX_R5_C18</v>
      </c>
      <c r="V17" s="22" t="str">
        <f t="shared" si="5"/>
        <v>MCRFI_PCT_XXX_R5_C19</v>
      </c>
      <c r="W17" s="22" t="str">
        <f t="shared" si="5"/>
        <v>MCRFI_PCT_XXX_R5_C20</v>
      </c>
      <c r="X17" s="22" t="str">
        <f t="shared" si="5"/>
        <v>MCRFI_PCT_XXX_R5_C21</v>
      </c>
      <c r="Y17" s="22" t="str">
        <f t="shared" si="5"/>
        <v>MCRFI_PCT_XXX_R5_C22</v>
      </c>
      <c r="Z17" s="22" t="str">
        <f t="shared" si="5"/>
        <v>MCRFI_PCT_XXX_R5_C23</v>
      </c>
      <c r="AA17" s="22" t="str">
        <f t="shared" si="5"/>
        <v>MCRFI_PCT_XXX_R5_C24</v>
      </c>
      <c r="AB17" s="22" t="str">
        <f t="shared" si="5"/>
        <v>MCRFI_PCT_XXX_R5_C25</v>
      </c>
      <c r="AC17" s="22" t="str">
        <f t="shared" si="5"/>
        <v>MCRFI_PCT_XXX_R5_C26</v>
      </c>
    </row>
    <row r="18" spans="1:29" x14ac:dyDescent="0.35">
      <c r="A18" s="107"/>
      <c r="B18" s="85" t="s">
        <v>95</v>
      </c>
      <c r="C18" s="41" t="s">
        <v>259</v>
      </c>
      <c r="D18" s="22" t="str">
        <f t="shared" si="2"/>
        <v>MCRFI_SCR_XXX_R6_C1</v>
      </c>
      <c r="E18" s="22" t="str">
        <f t="shared" si="2"/>
        <v>MCRFI_SCR_XXX_R6_C2</v>
      </c>
      <c r="F18" s="22" t="str">
        <f t="shared" si="2"/>
        <v>MCRFI_SCR_XXX_R6_C3</v>
      </c>
      <c r="G18" s="22" t="str">
        <f t="shared" si="2"/>
        <v>MCRFI_SCR_XXX_R6_C4</v>
      </c>
      <c r="H18" s="22" t="str">
        <f t="shared" si="2"/>
        <v>MCRFI_SCR_XXX_R6_C5</v>
      </c>
      <c r="I18" s="22" t="str">
        <f t="shared" si="3"/>
        <v>MCRFI_SPR_XXX_R6_C6</v>
      </c>
      <c r="J18" s="22" t="str">
        <f t="shared" si="3"/>
        <v>MCRFI_SPR_XXX_R6_C7</v>
      </c>
      <c r="K18" s="22" t="str">
        <f t="shared" si="4"/>
        <v>MCRFI_PCT_XXX_R6_C8</v>
      </c>
      <c r="L18" s="22" t="str">
        <f t="shared" si="4"/>
        <v>MCRFI_PCT_XXX_R6_C9</v>
      </c>
      <c r="M18" s="22" t="str">
        <f t="shared" si="4"/>
        <v>MCRFI_PCT_XXX_R6_C10</v>
      </c>
      <c r="N18" s="22" t="str">
        <f t="shared" si="4"/>
        <v>MCRFI_PCT_XXX_R6_C11</v>
      </c>
      <c r="O18" s="22" t="str">
        <f t="shared" si="4"/>
        <v>MCRFI_PCT_XXX_R6_C12</v>
      </c>
      <c r="P18" s="22" t="str">
        <f t="shared" si="4"/>
        <v>MCRFI_PCT_XXX_R6_C13</v>
      </c>
      <c r="Q18" s="22" t="str">
        <f t="shared" si="4"/>
        <v>MCRFI_PCT_XXX_R6_C14</v>
      </c>
      <c r="R18" s="22" t="str">
        <f t="shared" si="4"/>
        <v>MCRFI_PCT_XXX_R6_C15</v>
      </c>
      <c r="S18" s="22" t="str">
        <f t="shared" si="4"/>
        <v>MCRFI_PCT_XXX_R6_C16</v>
      </c>
      <c r="T18" s="22" t="str">
        <f t="shared" si="4"/>
        <v>MCRFI_PCT_XXX_R6_C17</v>
      </c>
      <c r="U18" s="22" t="str">
        <f t="shared" si="5"/>
        <v>MCRFI_PCT_XXX_R6_C18</v>
      </c>
      <c r="V18" s="22" t="str">
        <f t="shared" si="5"/>
        <v>MCRFI_PCT_XXX_R6_C19</v>
      </c>
      <c r="W18" s="22" t="str">
        <f t="shared" si="5"/>
        <v>MCRFI_PCT_XXX_R6_C20</v>
      </c>
      <c r="X18" s="22" t="str">
        <f t="shared" si="5"/>
        <v>MCRFI_PCT_XXX_R6_C21</v>
      </c>
      <c r="Y18" s="22" t="str">
        <f t="shared" si="5"/>
        <v>MCRFI_PCT_XXX_R6_C22</v>
      </c>
      <c r="Z18" s="22" t="str">
        <f t="shared" si="5"/>
        <v>MCRFI_PCT_XXX_R6_C23</v>
      </c>
      <c r="AA18" s="22" t="str">
        <f t="shared" si="5"/>
        <v>MCRFI_PCT_XXX_R6_C24</v>
      </c>
      <c r="AB18" s="22" t="str">
        <f t="shared" si="5"/>
        <v>MCRFI_PCT_XXX_R6_C25</v>
      </c>
      <c r="AC18" s="22" t="str">
        <f t="shared" si="5"/>
        <v>MCRFI_PCT_XXX_R6_C26</v>
      </c>
    </row>
    <row r="19" spans="1:29" x14ac:dyDescent="0.35">
      <c r="A19" s="107"/>
      <c r="B19" s="85" t="s">
        <v>96</v>
      </c>
      <c r="C19" s="41" t="s">
        <v>260</v>
      </c>
      <c r="D19" s="22" t="str">
        <f t="shared" si="2"/>
        <v>MCRFI_SCR_XXX_R7_C1</v>
      </c>
      <c r="E19" s="22" t="str">
        <f t="shared" si="2"/>
        <v>MCRFI_SCR_XXX_R7_C2</v>
      </c>
      <c r="F19" s="22" t="str">
        <f t="shared" si="2"/>
        <v>MCRFI_SCR_XXX_R7_C3</v>
      </c>
      <c r="G19" s="22" t="str">
        <f t="shared" si="2"/>
        <v>MCRFI_SCR_XXX_R7_C4</v>
      </c>
      <c r="H19" s="22" t="str">
        <f t="shared" si="2"/>
        <v>MCRFI_SCR_XXX_R7_C5</v>
      </c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</row>
    <row r="20" spans="1:29" x14ac:dyDescent="0.35">
      <c r="A20" s="107"/>
      <c r="B20" s="86" t="s">
        <v>3</v>
      </c>
      <c r="C20" s="41" t="s">
        <v>261</v>
      </c>
      <c r="D20" s="22" t="str">
        <f t="shared" si="2"/>
        <v>MCRFI_SCR_XXX_R8_C1</v>
      </c>
      <c r="E20" s="22" t="str">
        <f t="shared" si="2"/>
        <v>MCRFI_SCR_XXX_R8_C2</v>
      </c>
      <c r="F20" s="22" t="str">
        <f t="shared" si="2"/>
        <v>MCRFI_SCR_XXX_R8_C3</v>
      </c>
      <c r="G20" s="22" t="str">
        <f t="shared" si="2"/>
        <v>MCRFI_SCR_XXX_R8_C4</v>
      </c>
      <c r="H20" s="22" t="str">
        <f t="shared" si="2"/>
        <v>MCRFI_SCR_XXX_R8_C5</v>
      </c>
      <c r="I20" s="22" t="str">
        <f t="shared" ref="I20:J24" si="6">"MCRFI_SPR_XXX_" &amp; $C20 &amp; "_" &amp; I$12</f>
        <v>MCRFI_SPR_XXX_R8_C6</v>
      </c>
      <c r="J20" s="22" t="str">
        <f t="shared" si="6"/>
        <v>MCRFI_SPR_XXX_R8_C7</v>
      </c>
      <c r="K20" s="22" t="str">
        <f t="shared" ref="K20:Z24" si="7">"MCRFI_PCT_XXX_" &amp; $C20 &amp; "_" &amp; K$12</f>
        <v>MCRFI_PCT_XXX_R8_C8</v>
      </c>
      <c r="L20" s="22" t="str">
        <f t="shared" si="7"/>
        <v>MCRFI_PCT_XXX_R8_C9</v>
      </c>
      <c r="M20" s="22" t="str">
        <f t="shared" si="7"/>
        <v>MCRFI_PCT_XXX_R8_C10</v>
      </c>
      <c r="N20" s="22" t="str">
        <f t="shared" si="7"/>
        <v>MCRFI_PCT_XXX_R8_C11</v>
      </c>
      <c r="O20" s="22" t="str">
        <f t="shared" si="7"/>
        <v>MCRFI_PCT_XXX_R8_C12</v>
      </c>
      <c r="P20" s="22" t="str">
        <f t="shared" si="7"/>
        <v>MCRFI_PCT_XXX_R8_C13</v>
      </c>
      <c r="Q20" s="22" t="str">
        <f t="shared" si="7"/>
        <v>MCRFI_PCT_XXX_R8_C14</v>
      </c>
      <c r="R20" s="22" t="str">
        <f t="shared" si="7"/>
        <v>MCRFI_PCT_XXX_R8_C15</v>
      </c>
      <c r="S20" s="22" t="str">
        <f t="shared" si="7"/>
        <v>MCRFI_PCT_XXX_R8_C16</v>
      </c>
      <c r="T20" s="22" t="str">
        <f t="shared" si="7"/>
        <v>MCRFI_PCT_XXX_R8_C17</v>
      </c>
      <c r="U20" s="22" t="str">
        <f t="shared" si="7"/>
        <v>MCRFI_PCT_XXX_R8_C18</v>
      </c>
      <c r="V20" s="22" t="str">
        <f t="shared" si="7"/>
        <v>MCRFI_PCT_XXX_R8_C19</v>
      </c>
      <c r="W20" s="22" t="str">
        <f t="shared" si="7"/>
        <v>MCRFI_PCT_XXX_R8_C20</v>
      </c>
      <c r="X20" s="22" t="str">
        <f t="shared" si="7"/>
        <v>MCRFI_PCT_XXX_R8_C21</v>
      </c>
      <c r="Y20" s="22" t="str">
        <f t="shared" si="7"/>
        <v>MCRFI_PCT_XXX_R8_C22</v>
      </c>
      <c r="Z20" s="22" t="str">
        <f t="shared" si="7"/>
        <v>MCRFI_PCT_XXX_R8_C23</v>
      </c>
      <c r="AA20" s="22" t="str">
        <f t="shared" ref="U20:AC24" si="8">"MCRFI_PCT_XXX_" &amp; $C20 &amp; "_" &amp; AA$12</f>
        <v>MCRFI_PCT_XXX_R8_C24</v>
      </c>
      <c r="AB20" s="22" t="str">
        <f t="shared" si="8"/>
        <v>MCRFI_PCT_XXX_R8_C25</v>
      </c>
      <c r="AC20" s="22" t="str">
        <f t="shared" si="8"/>
        <v>MCRFI_PCT_XXX_R8_C26</v>
      </c>
    </row>
    <row r="21" spans="1:29" x14ac:dyDescent="0.35">
      <c r="A21" s="107"/>
      <c r="B21" s="87" t="s">
        <v>16</v>
      </c>
      <c r="C21" s="41" t="s">
        <v>262</v>
      </c>
      <c r="D21" s="22" t="str">
        <f t="shared" si="2"/>
        <v>MCRFI_SCR_XXX_R9_C1</v>
      </c>
      <c r="E21" s="22" t="str">
        <f t="shared" si="2"/>
        <v>MCRFI_SCR_XXX_R9_C2</v>
      </c>
      <c r="F21" s="22" t="str">
        <f t="shared" si="2"/>
        <v>MCRFI_SCR_XXX_R9_C3</v>
      </c>
      <c r="G21" s="22" t="str">
        <f t="shared" si="2"/>
        <v>MCRFI_SCR_XXX_R9_C4</v>
      </c>
      <c r="H21" s="22" t="str">
        <f t="shared" si="2"/>
        <v>MCRFI_SCR_XXX_R9_C5</v>
      </c>
      <c r="I21" s="22" t="str">
        <f t="shared" si="6"/>
        <v>MCRFI_SPR_XXX_R9_C6</v>
      </c>
      <c r="J21" s="22" t="str">
        <f t="shared" si="6"/>
        <v>MCRFI_SPR_XXX_R9_C7</v>
      </c>
      <c r="K21" s="22" t="str">
        <f t="shared" si="7"/>
        <v>MCRFI_PCT_XXX_R9_C8</v>
      </c>
      <c r="L21" s="22" t="str">
        <f t="shared" si="7"/>
        <v>MCRFI_PCT_XXX_R9_C9</v>
      </c>
      <c r="M21" s="22" t="str">
        <f t="shared" si="7"/>
        <v>MCRFI_PCT_XXX_R9_C10</v>
      </c>
      <c r="N21" s="22" t="str">
        <f t="shared" si="7"/>
        <v>MCRFI_PCT_XXX_R9_C11</v>
      </c>
      <c r="O21" s="22" t="str">
        <f t="shared" si="7"/>
        <v>MCRFI_PCT_XXX_R9_C12</v>
      </c>
      <c r="P21" s="22" t="str">
        <f t="shared" si="7"/>
        <v>MCRFI_PCT_XXX_R9_C13</v>
      </c>
      <c r="Q21" s="22" t="str">
        <f t="shared" si="7"/>
        <v>MCRFI_PCT_XXX_R9_C14</v>
      </c>
      <c r="R21" s="22" t="str">
        <f t="shared" si="7"/>
        <v>MCRFI_PCT_XXX_R9_C15</v>
      </c>
      <c r="S21" s="22" t="str">
        <f t="shared" si="7"/>
        <v>MCRFI_PCT_XXX_R9_C16</v>
      </c>
      <c r="T21" s="22" t="str">
        <f t="shared" si="7"/>
        <v>MCRFI_PCT_XXX_R9_C17</v>
      </c>
      <c r="U21" s="22" t="str">
        <f t="shared" si="8"/>
        <v>MCRFI_PCT_XXX_R9_C18</v>
      </c>
      <c r="V21" s="22" t="str">
        <f t="shared" si="8"/>
        <v>MCRFI_PCT_XXX_R9_C19</v>
      </c>
      <c r="W21" s="22" t="str">
        <f t="shared" si="8"/>
        <v>MCRFI_PCT_XXX_R9_C20</v>
      </c>
      <c r="X21" s="22" t="str">
        <f t="shared" si="8"/>
        <v>MCRFI_PCT_XXX_R9_C21</v>
      </c>
      <c r="Y21" s="22" t="str">
        <f t="shared" si="8"/>
        <v>MCRFI_PCT_XXX_R9_C22</v>
      </c>
      <c r="Z21" s="22" t="str">
        <f t="shared" si="8"/>
        <v>MCRFI_PCT_XXX_R9_C23</v>
      </c>
      <c r="AA21" s="22" t="str">
        <f t="shared" si="8"/>
        <v>MCRFI_PCT_XXX_R9_C24</v>
      </c>
      <c r="AB21" s="22" t="str">
        <f t="shared" si="8"/>
        <v>MCRFI_PCT_XXX_R9_C25</v>
      </c>
      <c r="AC21" s="22" t="str">
        <f t="shared" si="8"/>
        <v>MCRFI_PCT_XXX_R9_C26</v>
      </c>
    </row>
    <row r="22" spans="1:29" x14ac:dyDescent="0.35">
      <c r="B22" s="85" t="s">
        <v>91</v>
      </c>
      <c r="C22" s="41" t="s">
        <v>263</v>
      </c>
      <c r="D22" s="22" t="str">
        <f t="shared" si="2"/>
        <v>MCRFI_SCR_XXX_R10_C1</v>
      </c>
      <c r="E22" s="22" t="str">
        <f t="shared" si="2"/>
        <v>MCRFI_SCR_XXX_R10_C2</v>
      </c>
      <c r="F22" s="22" t="str">
        <f t="shared" si="2"/>
        <v>MCRFI_SCR_XXX_R10_C3</v>
      </c>
      <c r="G22" s="22" t="str">
        <f t="shared" si="2"/>
        <v>MCRFI_SCR_XXX_R10_C4</v>
      </c>
      <c r="H22" s="22" t="str">
        <f t="shared" si="2"/>
        <v>MCRFI_SCR_XXX_R10_C5</v>
      </c>
      <c r="I22" s="22" t="str">
        <f t="shared" si="6"/>
        <v>MCRFI_SPR_XXX_R10_C6</v>
      </c>
      <c r="J22" s="22" t="str">
        <f t="shared" si="6"/>
        <v>MCRFI_SPR_XXX_R10_C7</v>
      </c>
      <c r="K22" s="22" t="str">
        <f t="shared" si="7"/>
        <v>MCRFI_PCT_XXX_R10_C8</v>
      </c>
      <c r="L22" s="22" t="str">
        <f t="shared" si="7"/>
        <v>MCRFI_PCT_XXX_R10_C9</v>
      </c>
      <c r="M22" s="22" t="str">
        <f t="shared" si="7"/>
        <v>MCRFI_PCT_XXX_R10_C10</v>
      </c>
      <c r="N22" s="22" t="str">
        <f t="shared" si="7"/>
        <v>MCRFI_PCT_XXX_R10_C11</v>
      </c>
      <c r="O22" s="22" t="str">
        <f t="shared" si="7"/>
        <v>MCRFI_PCT_XXX_R10_C12</v>
      </c>
      <c r="P22" s="22" t="str">
        <f t="shared" si="7"/>
        <v>MCRFI_PCT_XXX_R10_C13</v>
      </c>
      <c r="Q22" s="22" t="str">
        <f t="shared" si="7"/>
        <v>MCRFI_PCT_XXX_R10_C14</v>
      </c>
      <c r="R22" s="22" t="str">
        <f t="shared" si="7"/>
        <v>MCRFI_PCT_XXX_R10_C15</v>
      </c>
      <c r="S22" s="22" t="str">
        <f t="shared" si="7"/>
        <v>MCRFI_PCT_XXX_R10_C16</v>
      </c>
      <c r="T22" s="22" t="str">
        <f t="shared" si="7"/>
        <v>MCRFI_PCT_XXX_R10_C17</v>
      </c>
      <c r="U22" s="22" t="str">
        <f t="shared" si="8"/>
        <v>MCRFI_PCT_XXX_R10_C18</v>
      </c>
      <c r="V22" s="22" t="str">
        <f t="shared" si="8"/>
        <v>MCRFI_PCT_XXX_R10_C19</v>
      </c>
      <c r="W22" s="22" t="str">
        <f t="shared" si="8"/>
        <v>MCRFI_PCT_XXX_R10_C20</v>
      </c>
      <c r="X22" s="22" t="str">
        <f t="shared" si="8"/>
        <v>MCRFI_PCT_XXX_R10_C21</v>
      </c>
      <c r="Y22" s="22" t="str">
        <f t="shared" si="8"/>
        <v>MCRFI_PCT_XXX_R10_C22</v>
      </c>
      <c r="Z22" s="22" t="str">
        <f t="shared" si="8"/>
        <v>MCRFI_PCT_XXX_R10_C23</v>
      </c>
      <c r="AA22" s="22" t="str">
        <f t="shared" si="8"/>
        <v>MCRFI_PCT_XXX_R10_C24</v>
      </c>
      <c r="AB22" s="22" t="str">
        <f t="shared" si="8"/>
        <v>MCRFI_PCT_XXX_R10_C25</v>
      </c>
      <c r="AC22" s="22" t="str">
        <f t="shared" si="8"/>
        <v>MCRFI_PCT_XXX_R10_C26</v>
      </c>
    </row>
    <row r="23" spans="1:29" x14ac:dyDescent="0.35">
      <c r="A23" s="107"/>
      <c r="B23" s="85" t="s">
        <v>88</v>
      </c>
      <c r="C23" s="41" t="s">
        <v>264</v>
      </c>
      <c r="D23" s="22" t="str">
        <f t="shared" si="2"/>
        <v>MCRFI_SCR_XXX_R11_C1</v>
      </c>
      <c r="E23" s="22" t="str">
        <f t="shared" si="2"/>
        <v>MCRFI_SCR_XXX_R11_C2</v>
      </c>
      <c r="F23" s="22" t="str">
        <f t="shared" si="2"/>
        <v>MCRFI_SCR_XXX_R11_C3</v>
      </c>
      <c r="G23" s="22" t="str">
        <f t="shared" si="2"/>
        <v>MCRFI_SCR_XXX_R11_C4</v>
      </c>
      <c r="H23" s="22" t="str">
        <f t="shared" si="2"/>
        <v>MCRFI_SCR_XXX_R11_C5</v>
      </c>
      <c r="I23" s="22" t="str">
        <f t="shared" si="6"/>
        <v>MCRFI_SPR_XXX_R11_C6</v>
      </c>
      <c r="J23" s="22" t="str">
        <f t="shared" si="6"/>
        <v>MCRFI_SPR_XXX_R11_C7</v>
      </c>
      <c r="K23" s="22" t="str">
        <f t="shared" si="7"/>
        <v>MCRFI_PCT_XXX_R11_C8</v>
      </c>
      <c r="L23" s="22" t="str">
        <f t="shared" si="7"/>
        <v>MCRFI_PCT_XXX_R11_C9</v>
      </c>
      <c r="M23" s="22" t="str">
        <f t="shared" si="7"/>
        <v>MCRFI_PCT_XXX_R11_C10</v>
      </c>
      <c r="N23" s="22" t="str">
        <f t="shared" si="7"/>
        <v>MCRFI_PCT_XXX_R11_C11</v>
      </c>
      <c r="O23" s="22" t="str">
        <f t="shared" si="7"/>
        <v>MCRFI_PCT_XXX_R11_C12</v>
      </c>
      <c r="P23" s="22" t="str">
        <f t="shared" si="7"/>
        <v>MCRFI_PCT_XXX_R11_C13</v>
      </c>
      <c r="Q23" s="22" t="str">
        <f t="shared" si="7"/>
        <v>MCRFI_PCT_XXX_R11_C14</v>
      </c>
      <c r="R23" s="22" t="str">
        <f t="shared" si="7"/>
        <v>MCRFI_PCT_XXX_R11_C15</v>
      </c>
      <c r="S23" s="22" t="str">
        <f t="shared" si="7"/>
        <v>MCRFI_PCT_XXX_R11_C16</v>
      </c>
      <c r="T23" s="22" t="str">
        <f t="shared" si="7"/>
        <v>MCRFI_PCT_XXX_R11_C17</v>
      </c>
      <c r="U23" s="22" t="str">
        <f t="shared" si="8"/>
        <v>MCRFI_PCT_XXX_R11_C18</v>
      </c>
      <c r="V23" s="22" t="str">
        <f t="shared" si="8"/>
        <v>MCRFI_PCT_XXX_R11_C19</v>
      </c>
      <c r="W23" s="22" t="str">
        <f t="shared" si="8"/>
        <v>MCRFI_PCT_XXX_R11_C20</v>
      </c>
      <c r="X23" s="22" t="str">
        <f t="shared" si="8"/>
        <v>MCRFI_PCT_XXX_R11_C21</v>
      </c>
      <c r="Y23" s="22" t="str">
        <f t="shared" si="8"/>
        <v>MCRFI_PCT_XXX_R11_C22</v>
      </c>
      <c r="Z23" s="22" t="str">
        <f t="shared" si="8"/>
        <v>MCRFI_PCT_XXX_R11_C23</v>
      </c>
      <c r="AA23" s="22" t="str">
        <f t="shared" si="8"/>
        <v>MCRFI_PCT_XXX_R11_C24</v>
      </c>
      <c r="AB23" s="22" t="str">
        <f t="shared" si="8"/>
        <v>MCRFI_PCT_XXX_R11_C25</v>
      </c>
      <c r="AC23" s="22" t="str">
        <f t="shared" si="8"/>
        <v>MCRFI_PCT_XXX_R11_C26</v>
      </c>
    </row>
    <row r="24" spans="1:29" x14ac:dyDescent="0.35">
      <c r="A24" s="107"/>
      <c r="B24" s="25" t="s">
        <v>330</v>
      </c>
      <c r="C24" s="41" t="s">
        <v>265</v>
      </c>
      <c r="D24" s="22" t="str">
        <f t="shared" si="2"/>
        <v>MCRFI_SCR_XXX_R12_C1</v>
      </c>
      <c r="E24" s="22" t="str">
        <f t="shared" si="2"/>
        <v>MCRFI_SCR_XXX_R12_C2</v>
      </c>
      <c r="F24" s="22" t="str">
        <f t="shared" si="2"/>
        <v>MCRFI_SCR_XXX_R12_C3</v>
      </c>
      <c r="G24" s="22" t="str">
        <f t="shared" si="2"/>
        <v>MCRFI_SCR_XXX_R12_C4</v>
      </c>
      <c r="H24" s="22" t="str">
        <f t="shared" si="2"/>
        <v>MCRFI_SCR_XXX_R12_C5</v>
      </c>
      <c r="I24" s="22" t="str">
        <f t="shared" si="6"/>
        <v>MCRFI_SPR_XXX_R12_C6</v>
      </c>
      <c r="J24" s="22" t="str">
        <f t="shared" si="6"/>
        <v>MCRFI_SPR_XXX_R12_C7</v>
      </c>
      <c r="K24" s="22" t="str">
        <f t="shared" si="7"/>
        <v>MCRFI_PCT_XXX_R12_C8</v>
      </c>
      <c r="L24" s="22" t="str">
        <f t="shared" si="7"/>
        <v>MCRFI_PCT_XXX_R12_C9</v>
      </c>
      <c r="M24" s="22" t="str">
        <f t="shared" si="7"/>
        <v>MCRFI_PCT_XXX_R12_C10</v>
      </c>
      <c r="N24" s="22" t="str">
        <f t="shared" si="7"/>
        <v>MCRFI_PCT_XXX_R12_C11</v>
      </c>
      <c r="O24" s="22" t="str">
        <f t="shared" si="7"/>
        <v>MCRFI_PCT_XXX_R12_C12</v>
      </c>
      <c r="P24" s="22" t="str">
        <f t="shared" si="7"/>
        <v>MCRFI_PCT_XXX_R12_C13</v>
      </c>
      <c r="Q24" s="22" t="str">
        <f t="shared" si="7"/>
        <v>MCRFI_PCT_XXX_R12_C14</v>
      </c>
      <c r="R24" s="22" t="str">
        <f t="shared" si="7"/>
        <v>MCRFI_PCT_XXX_R12_C15</v>
      </c>
      <c r="S24" s="22" t="str">
        <f t="shared" si="7"/>
        <v>MCRFI_PCT_XXX_R12_C16</v>
      </c>
      <c r="T24" s="22" t="str">
        <f t="shared" si="7"/>
        <v>MCRFI_PCT_XXX_R12_C17</v>
      </c>
      <c r="U24" s="22" t="str">
        <f t="shared" si="8"/>
        <v>MCRFI_PCT_XXX_R12_C18</v>
      </c>
      <c r="V24" s="22" t="str">
        <f t="shared" si="8"/>
        <v>MCRFI_PCT_XXX_R12_C19</v>
      </c>
      <c r="W24" s="22" t="str">
        <f t="shared" si="8"/>
        <v>MCRFI_PCT_XXX_R12_C20</v>
      </c>
      <c r="X24" s="22" t="str">
        <f t="shared" si="8"/>
        <v>MCRFI_PCT_XXX_R12_C21</v>
      </c>
      <c r="Y24" s="22" t="str">
        <f t="shared" si="8"/>
        <v>MCRFI_PCT_XXX_R12_C22</v>
      </c>
      <c r="Z24" s="22" t="str">
        <f t="shared" si="8"/>
        <v>MCRFI_PCT_XXX_R12_C23</v>
      </c>
      <c r="AA24" s="22" t="str">
        <f t="shared" si="8"/>
        <v>MCRFI_PCT_XXX_R12_C24</v>
      </c>
      <c r="AB24" s="22" t="str">
        <f t="shared" si="8"/>
        <v>MCRFI_PCT_XXX_R12_C25</v>
      </c>
      <c r="AC24" s="22" t="str">
        <f t="shared" si="8"/>
        <v>MCRFI_PCT_XXX_R12_C26</v>
      </c>
    </row>
    <row r="25" spans="1:29" x14ac:dyDescent="0.35">
      <c r="A25" s="107"/>
      <c r="B25" s="25" t="s">
        <v>438</v>
      </c>
      <c r="C25" s="41" t="s">
        <v>266</v>
      </c>
      <c r="D25" s="22" t="str">
        <f t="shared" si="2"/>
        <v>MCRFI_SCR_XXX_R13_C1</v>
      </c>
      <c r="E25" s="22" t="str">
        <f t="shared" si="2"/>
        <v>MCRFI_SCR_XXX_R13_C2</v>
      </c>
      <c r="F25" s="22" t="str">
        <f t="shared" si="2"/>
        <v>MCRFI_SCR_XXX_R13_C3</v>
      </c>
      <c r="G25" s="22" t="str">
        <f t="shared" si="2"/>
        <v>MCRFI_SCR_XXX_R13_C4</v>
      </c>
      <c r="H25" s="22" t="str">
        <f t="shared" si="2"/>
        <v>MCRFI_SCR_XXX_R13_C5</v>
      </c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</row>
    <row r="26" spans="1:29" x14ac:dyDescent="0.35">
      <c r="A26" s="107"/>
      <c r="B26" s="85" t="s">
        <v>97</v>
      </c>
      <c r="C26" s="41" t="s">
        <v>267</v>
      </c>
      <c r="D26" s="22" t="str">
        <f t="shared" si="2"/>
        <v>MCRFI_SCR_XXX_R14_C1</v>
      </c>
      <c r="E26" s="22" t="str">
        <f t="shared" si="2"/>
        <v>MCRFI_SCR_XXX_R14_C2</v>
      </c>
      <c r="F26" s="22" t="str">
        <f t="shared" si="2"/>
        <v>MCRFI_SCR_XXX_R14_C3</v>
      </c>
      <c r="G26" s="22" t="str">
        <f t="shared" si="2"/>
        <v>MCRFI_SCR_XXX_R14_C4</v>
      </c>
      <c r="H26" s="22" t="str">
        <f t="shared" si="2"/>
        <v>MCRFI_SCR_XXX_R14_C5</v>
      </c>
      <c r="I26" s="22" t="str">
        <f t="shared" ref="I26:J29" si="9">"MCRFI_SPR_XXX_" &amp; $C26 &amp; "_" &amp; I$12</f>
        <v>MCRFI_SPR_XXX_R14_C6</v>
      </c>
      <c r="J26" s="22" t="str">
        <f t="shared" si="9"/>
        <v>MCRFI_SPR_XXX_R14_C7</v>
      </c>
      <c r="K26" s="22" t="str">
        <f t="shared" ref="K26:Z29" si="10">"MCRFI_PCT_XXX_" &amp; $C26 &amp; "_" &amp; K$12</f>
        <v>MCRFI_PCT_XXX_R14_C8</v>
      </c>
      <c r="L26" s="22" t="str">
        <f t="shared" si="10"/>
        <v>MCRFI_PCT_XXX_R14_C9</v>
      </c>
      <c r="M26" s="22" t="str">
        <f t="shared" si="10"/>
        <v>MCRFI_PCT_XXX_R14_C10</v>
      </c>
      <c r="N26" s="22" t="str">
        <f t="shared" si="10"/>
        <v>MCRFI_PCT_XXX_R14_C11</v>
      </c>
      <c r="O26" s="22" t="str">
        <f t="shared" si="10"/>
        <v>MCRFI_PCT_XXX_R14_C12</v>
      </c>
      <c r="P26" s="22" t="str">
        <f t="shared" si="10"/>
        <v>MCRFI_PCT_XXX_R14_C13</v>
      </c>
      <c r="Q26" s="22" t="str">
        <f t="shared" si="10"/>
        <v>MCRFI_PCT_XXX_R14_C14</v>
      </c>
      <c r="R26" s="22" t="str">
        <f t="shared" si="10"/>
        <v>MCRFI_PCT_XXX_R14_C15</v>
      </c>
      <c r="S26" s="22" t="str">
        <f t="shared" si="10"/>
        <v>MCRFI_PCT_XXX_R14_C16</v>
      </c>
      <c r="T26" s="22" t="str">
        <f t="shared" si="10"/>
        <v>MCRFI_PCT_XXX_R14_C17</v>
      </c>
      <c r="U26" s="22" t="str">
        <f t="shared" si="10"/>
        <v>MCRFI_PCT_XXX_R14_C18</v>
      </c>
      <c r="V26" s="22" t="str">
        <f t="shared" si="10"/>
        <v>MCRFI_PCT_XXX_R14_C19</v>
      </c>
      <c r="W26" s="22" t="str">
        <f t="shared" si="10"/>
        <v>MCRFI_PCT_XXX_R14_C20</v>
      </c>
      <c r="X26" s="22" t="str">
        <f t="shared" si="10"/>
        <v>MCRFI_PCT_XXX_R14_C21</v>
      </c>
      <c r="Y26" s="22" t="str">
        <f t="shared" si="10"/>
        <v>MCRFI_PCT_XXX_R14_C22</v>
      </c>
      <c r="Z26" s="22" t="str">
        <f t="shared" si="10"/>
        <v>MCRFI_PCT_XXX_R14_C23</v>
      </c>
      <c r="AA26" s="22" t="str">
        <f t="shared" ref="U26:AC29" si="11">"MCRFI_PCT_XXX_" &amp; $C26 &amp; "_" &amp; AA$12</f>
        <v>MCRFI_PCT_XXX_R14_C24</v>
      </c>
      <c r="AB26" s="22" t="str">
        <f t="shared" si="11"/>
        <v>MCRFI_PCT_XXX_R14_C25</v>
      </c>
      <c r="AC26" s="22" t="str">
        <f t="shared" si="11"/>
        <v>MCRFI_PCT_XXX_R14_C26</v>
      </c>
    </row>
    <row r="27" spans="1:29" x14ac:dyDescent="0.35">
      <c r="A27" s="107"/>
      <c r="B27" s="85" t="s">
        <v>98</v>
      </c>
      <c r="C27" s="41" t="s">
        <v>268</v>
      </c>
      <c r="D27" s="22" t="str">
        <f t="shared" si="2"/>
        <v>MCRFI_SCR_XXX_R15_C1</v>
      </c>
      <c r="E27" s="22" t="str">
        <f t="shared" si="2"/>
        <v>MCRFI_SCR_XXX_R15_C2</v>
      </c>
      <c r="F27" s="22" t="str">
        <f t="shared" si="2"/>
        <v>MCRFI_SCR_XXX_R15_C3</v>
      </c>
      <c r="G27" s="22" t="str">
        <f t="shared" si="2"/>
        <v>MCRFI_SCR_XXX_R15_C4</v>
      </c>
      <c r="H27" s="22" t="str">
        <f t="shared" si="2"/>
        <v>MCRFI_SCR_XXX_R15_C5</v>
      </c>
      <c r="I27" s="22" t="str">
        <f t="shared" si="9"/>
        <v>MCRFI_SPR_XXX_R15_C6</v>
      </c>
      <c r="J27" s="22" t="str">
        <f t="shared" si="9"/>
        <v>MCRFI_SPR_XXX_R15_C7</v>
      </c>
      <c r="K27" s="22" t="str">
        <f t="shared" si="10"/>
        <v>MCRFI_PCT_XXX_R15_C8</v>
      </c>
      <c r="L27" s="22" t="str">
        <f t="shared" si="10"/>
        <v>MCRFI_PCT_XXX_R15_C9</v>
      </c>
      <c r="M27" s="22" t="str">
        <f t="shared" si="10"/>
        <v>MCRFI_PCT_XXX_R15_C10</v>
      </c>
      <c r="N27" s="22" t="str">
        <f t="shared" si="10"/>
        <v>MCRFI_PCT_XXX_R15_C11</v>
      </c>
      <c r="O27" s="22" t="str">
        <f t="shared" si="10"/>
        <v>MCRFI_PCT_XXX_R15_C12</v>
      </c>
      <c r="P27" s="22" t="str">
        <f t="shared" si="10"/>
        <v>MCRFI_PCT_XXX_R15_C13</v>
      </c>
      <c r="Q27" s="22" t="str">
        <f t="shared" si="10"/>
        <v>MCRFI_PCT_XXX_R15_C14</v>
      </c>
      <c r="R27" s="22" t="str">
        <f t="shared" si="10"/>
        <v>MCRFI_PCT_XXX_R15_C15</v>
      </c>
      <c r="S27" s="22" t="str">
        <f t="shared" si="10"/>
        <v>MCRFI_PCT_XXX_R15_C16</v>
      </c>
      <c r="T27" s="22" t="str">
        <f t="shared" si="10"/>
        <v>MCRFI_PCT_XXX_R15_C17</v>
      </c>
      <c r="U27" s="22" t="str">
        <f t="shared" si="11"/>
        <v>MCRFI_PCT_XXX_R15_C18</v>
      </c>
      <c r="V27" s="22" t="str">
        <f t="shared" si="11"/>
        <v>MCRFI_PCT_XXX_R15_C19</v>
      </c>
      <c r="W27" s="22" t="str">
        <f t="shared" si="11"/>
        <v>MCRFI_PCT_XXX_R15_C20</v>
      </c>
      <c r="X27" s="22" t="str">
        <f t="shared" si="11"/>
        <v>MCRFI_PCT_XXX_R15_C21</v>
      </c>
      <c r="Y27" s="22" t="str">
        <f t="shared" si="11"/>
        <v>MCRFI_PCT_XXX_R15_C22</v>
      </c>
      <c r="Z27" s="22" t="str">
        <f t="shared" si="11"/>
        <v>MCRFI_PCT_XXX_R15_C23</v>
      </c>
      <c r="AA27" s="22" t="str">
        <f t="shared" si="11"/>
        <v>MCRFI_PCT_XXX_R15_C24</v>
      </c>
      <c r="AB27" s="22" t="str">
        <f t="shared" si="11"/>
        <v>MCRFI_PCT_XXX_R15_C25</v>
      </c>
      <c r="AC27" s="22" t="str">
        <f t="shared" si="11"/>
        <v>MCRFI_PCT_XXX_R15_C26</v>
      </c>
    </row>
    <row r="28" spans="1:29" x14ac:dyDescent="0.35">
      <c r="A28" s="107"/>
      <c r="B28" s="88" t="s">
        <v>99</v>
      </c>
      <c r="C28" s="41" t="s">
        <v>269</v>
      </c>
      <c r="D28" s="22" t="str">
        <f t="shared" si="2"/>
        <v>MCRFI_SCR_XXX_R16_C1</v>
      </c>
      <c r="E28" s="22" t="str">
        <f t="shared" si="2"/>
        <v>MCRFI_SCR_XXX_R16_C2</v>
      </c>
      <c r="F28" s="22" t="str">
        <f t="shared" si="2"/>
        <v>MCRFI_SCR_XXX_R16_C3</v>
      </c>
      <c r="G28" s="22" t="str">
        <f t="shared" si="2"/>
        <v>MCRFI_SCR_XXX_R16_C4</v>
      </c>
      <c r="H28" s="22" t="str">
        <f t="shared" si="2"/>
        <v>MCRFI_SCR_XXX_R16_C5</v>
      </c>
      <c r="I28" s="22" t="str">
        <f t="shared" si="9"/>
        <v>MCRFI_SPR_XXX_R16_C6</v>
      </c>
      <c r="J28" s="22" t="str">
        <f t="shared" si="9"/>
        <v>MCRFI_SPR_XXX_R16_C7</v>
      </c>
      <c r="K28" s="22" t="str">
        <f t="shared" si="10"/>
        <v>MCRFI_PCT_XXX_R16_C8</v>
      </c>
      <c r="L28" s="22" t="str">
        <f t="shared" si="10"/>
        <v>MCRFI_PCT_XXX_R16_C9</v>
      </c>
      <c r="M28" s="22" t="str">
        <f t="shared" si="10"/>
        <v>MCRFI_PCT_XXX_R16_C10</v>
      </c>
      <c r="N28" s="22" t="str">
        <f t="shared" si="10"/>
        <v>MCRFI_PCT_XXX_R16_C11</v>
      </c>
      <c r="O28" s="22" t="str">
        <f t="shared" si="10"/>
        <v>MCRFI_PCT_XXX_R16_C12</v>
      </c>
      <c r="P28" s="22" t="str">
        <f t="shared" si="10"/>
        <v>MCRFI_PCT_XXX_R16_C13</v>
      </c>
      <c r="Q28" s="22" t="str">
        <f t="shared" si="10"/>
        <v>MCRFI_PCT_XXX_R16_C14</v>
      </c>
      <c r="R28" s="22" t="str">
        <f t="shared" si="10"/>
        <v>MCRFI_PCT_XXX_R16_C15</v>
      </c>
      <c r="S28" s="22" t="str">
        <f t="shared" si="10"/>
        <v>MCRFI_PCT_XXX_R16_C16</v>
      </c>
      <c r="T28" s="22" t="str">
        <f t="shared" si="10"/>
        <v>MCRFI_PCT_XXX_R16_C17</v>
      </c>
      <c r="U28" s="22" t="str">
        <f t="shared" si="11"/>
        <v>MCRFI_PCT_XXX_R16_C18</v>
      </c>
      <c r="V28" s="22" t="str">
        <f t="shared" si="11"/>
        <v>MCRFI_PCT_XXX_R16_C19</v>
      </c>
      <c r="W28" s="22" t="str">
        <f t="shared" si="11"/>
        <v>MCRFI_PCT_XXX_R16_C20</v>
      </c>
      <c r="X28" s="22" t="str">
        <f t="shared" si="11"/>
        <v>MCRFI_PCT_XXX_R16_C21</v>
      </c>
      <c r="Y28" s="22" t="str">
        <f t="shared" si="11"/>
        <v>MCRFI_PCT_XXX_R16_C22</v>
      </c>
      <c r="Z28" s="22" t="str">
        <f t="shared" si="11"/>
        <v>MCRFI_PCT_XXX_R16_C23</v>
      </c>
      <c r="AA28" s="22" t="str">
        <f t="shared" si="11"/>
        <v>MCRFI_PCT_XXX_R16_C24</v>
      </c>
      <c r="AB28" s="22" t="str">
        <f t="shared" si="11"/>
        <v>MCRFI_PCT_XXX_R16_C25</v>
      </c>
      <c r="AC28" s="22" t="str">
        <f t="shared" si="11"/>
        <v>MCRFI_PCT_XXX_R16_C26</v>
      </c>
    </row>
    <row r="29" spans="1:29" x14ac:dyDescent="0.35">
      <c r="A29" s="107"/>
      <c r="B29" s="89" t="s">
        <v>100</v>
      </c>
      <c r="C29" s="41" t="s">
        <v>270</v>
      </c>
      <c r="D29" s="22" t="str">
        <f t="shared" si="2"/>
        <v>MCRFI_SCR_XXX_R17_C1</v>
      </c>
      <c r="E29" s="22" t="str">
        <f t="shared" si="2"/>
        <v>MCRFI_SCR_XXX_R17_C2</v>
      </c>
      <c r="F29" s="22" t="str">
        <f t="shared" si="2"/>
        <v>MCRFI_SCR_XXX_R17_C3</v>
      </c>
      <c r="G29" s="22" t="str">
        <f t="shared" si="2"/>
        <v>MCRFI_SCR_XXX_R17_C4</v>
      </c>
      <c r="H29" s="22" t="str">
        <f t="shared" si="2"/>
        <v>MCRFI_SCR_XXX_R17_C5</v>
      </c>
      <c r="I29" s="22" t="str">
        <f t="shared" si="9"/>
        <v>MCRFI_SPR_XXX_R17_C6</v>
      </c>
      <c r="J29" s="22" t="str">
        <f t="shared" si="9"/>
        <v>MCRFI_SPR_XXX_R17_C7</v>
      </c>
      <c r="K29" s="22" t="str">
        <f t="shared" si="10"/>
        <v>MCRFI_PCT_XXX_R17_C8</v>
      </c>
      <c r="L29" s="22" t="str">
        <f t="shared" si="10"/>
        <v>MCRFI_PCT_XXX_R17_C9</v>
      </c>
      <c r="M29" s="22" t="str">
        <f t="shared" si="10"/>
        <v>MCRFI_PCT_XXX_R17_C10</v>
      </c>
      <c r="N29" s="22" t="str">
        <f t="shared" si="10"/>
        <v>MCRFI_PCT_XXX_R17_C11</v>
      </c>
      <c r="O29" s="22" t="str">
        <f t="shared" si="10"/>
        <v>MCRFI_PCT_XXX_R17_C12</v>
      </c>
      <c r="P29" s="22" t="str">
        <f t="shared" si="10"/>
        <v>MCRFI_PCT_XXX_R17_C13</v>
      </c>
      <c r="Q29" s="22" t="str">
        <f t="shared" si="10"/>
        <v>MCRFI_PCT_XXX_R17_C14</v>
      </c>
      <c r="R29" s="22" t="str">
        <f t="shared" si="10"/>
        <v>MCRFI_PCT_XXX_R17_C15</v>
      </c>
      <c r="S29" s="22" t="str">
        <f t="shared" si="10"/>
        <v>MCRFI_PCT_XXX_R17_C16</v>
      </c>
      <c r="T29" s="22" t="str">
        <f t="shared" si="10"/>
        <v>MCRFI_PCT_XXX_R17_C17</v>
      </c>
      <c r="U29" s="22" t="str">
        <f t="shared" si="11"/>
        <v>MCRFI_PCT_XXX_R17_C18</v>
      </c>
      <c r="V29" s="22" t="str">
        <f t="shared" si="11"/>
        <v>MCRFI_PCT_XXX_R17_C19</v>
      </c>
      <c r="W29" s="22" t="str">
        <f t="shared" si="11"/>
        <v>MCRFI_PCT_XXX_R17_C20</v>
      </c>
      <c r="X29" s="22" t="str">
        <f t="shared" si="11"/>
        <v>MCRFI_PCT_XXX_R17_C21</v>
      </c>
      <c r="Y29" s="22" t="str">
        <f t="shared" si="11"/>
        <v>MCRFI_PCT_XXX_R17_C22</v>
      </c>
      <c r="Z29" s="22" t="str">
        <f t="shared" si="11"/>
        <v>MCRFI_PCT_XXX_R17_C23</v>
      </c>
      <c r="AA29" s="22" t="str">
        <f t="shared" si="11"/>
        <v>MCRFI_PCT_XXX_R17_C24</v>
      </c>
      <c r="AB29" s="22" t="str">
        <f t="shared" si="11"/>
        <v>MCRFI_PCT_XXX_R17_C25</v>
      </c>
      <c r="AC29" s="22" t="str">
        <f t="shared" si="11"/>
        <v>MCRFI_PCT_XXX_R17_C26</v>
      </c>
    </row>
    <row r="30" spans="1:29" x14ac:dyDescent="0.35">
      <c r="A30" s="107"/>
      <c r="B30" s="55"/>
      <c r="C30" s="55"/>
      <c r="D30" s="109"/>
      <c r="E30" s="73"/>
      <c r="F30" s="73"/>
      <c r="G30" s="73"/>
      <c r="H30" s="73"/>
      <c r="I30" s="73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</row>
    <row r="31" spans="1:29" x14ac:dyDescent="0.35">
      <c r="B31" s="57"/>
      <c r="C31" s="57"/>
      <c r="D31" s="57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</row>
    <row r="32" spans="1:29" ht="36" x14ac:dyDescent="0.35">
      <c r="A32" s="6" t="s">
        <v>334</v>
      </c>
      <c r="B32" s="57"/>
      <c r="C32" s="57"/>
      <c r="D32" s="65" t="s">
        <v>90</v>
      </c>
      <c r="E32" s="65" t="s">
        <v>186</v>
      </c>
      <c r="F32" s="65" t="s">
        <v>187</v>
      </c>
      <c r="G32" s="65" t="s">
        <v>188</v>
      </c>
      <c r="H32" s="65" t="s">
        <v>189</v>
      </c>
      <c r="I32" s="73"/>
      <c r="J32" s="73"/>
      <c r="K32" s="73"/>
      <c r="L32" s="73"/>
      <c r="M32" s="73"/>
      <c r="N32" s="73"/>
      <c r="O32" s="73"/>
      <c r="P32" s="73"/>
      <c r="Q32" s="73"/>
      <c r="R32" s="73"/>
    </row>
    <row r="33" spans="1:20" x14ac:dyDescent="0.35">
      <c r="B33" s="57"/>
      <c r="C33" s="57"/>
      <c r="D33" s="52" t="s">
        <v>228</v>
      </c>
      <c r="E33" s="52" t="s">
        <v>229</v>
      </c>
      <c r="F33" s="52" t="s">
        <v>230</v>
      </c>
      <c r="G33" s="52" t="s">
        <v>231</v>
      </c>
      <c r="H33" s="52" t="s">
        <v>232</v>
      </c>
      <c r="I33" s="73"/>
      <c r="J33" s="73"/>
      <c r="K33" s="73"/>
      <c r="L33" s="73"/>
      <c r="M33" s="73"/>
      <c r="N33" s="73"/>
      <c r="O33" s="73"/>
      <c r="P33" s="73"/>
      <c r="Q33" s="73"/>
      <c r="R33" s="73"/>
    </row>
    <row r="34" spans="1:20" x14ac:dyDescent="0.35">
      <c r="B34" s="53" t="s">
        <v>112</v>
      </c>
      <c r="C34" s="54" t="s">
        <v>271</v>
      </c>
      <c r="D34" s="22" t="str">
        <f>"MCRFI_SCR_XXX_" &amp; $C34 &amp; "_" &amp; D$33</f>
        <v>MCRFI_SCR_XXX_R18_C1</v>
      </c>
      <c r="E34" s="22" t="str">
        <f t="shared" ref="E34:H34" si="12">"MCRFI_SCR_XXX_" &amp; $C34 &amp; "_" &amp; E$33</f>
        <v>MCRFI_SCR_XXX_R18_C2</v>
      </c>
      <c r="F34" s="22" t="str">
        <f t="shared" si="12"/>
        <v>MCRFI_SCR_XXX_R18_C3</v>
      </c>
      <c r="G34" s="22" t="str">
        <f t="shared" si="12"/>
        <v>MCRFI_SCR_XXX_R18_C4</v>
      </c>
      <c r="H34" s="22" t="str">
        <f t="shared" si="12"/>
        <v>MCRFI_SCR_XXX_R18_C5</v>
      </c>
      <c r="I34" s="73"/>
      <c r="J34" s="73"/>
      <c r="K34" s="73"/>
      <c r="L34" s="73"/>
      <c r="M34" s="73"/>
      <c r="N34" s="73"/>
      <c r="O34" s="73"/>
      <c r="P34" s="73"/>
      <c r="Q34" s="73"/>
      <c r="R34" s="73"/>
    </row>
    <row r="35" spans="1:20" x14ac:dyDescent="0.35">
      <c r="B35" s="53" t="s">
        <v>113</v>
      </c>
      <c r="C35" s="54" t="s">
        <v>272</v>
      </c>
      <c r="D35" s="22" t="str">
        <f t="shared" ref="D35:H36" si="13">"MCRFI_SCR_XXX_" &amp; $C35 &amp; "_" &amp; D$33</f>
        <v>MCRFI_SCR_XXX_R19_C1</v>
      </c>
      <c r="E35" s="22" t="str">
        <f t="shared" si="13"/>
        <v>MCRFI_SCR_XXX_R19_C2</v>
      </c>
      <c r="F35" s="22" t="str">
        <f t="shared" si="13"/>
        <v>MCRFI_SCR_XXX_R19_C3</v>
      </c>
      <c r="G35" s="22" t="str">
        <f t="shared" si="13"/>
        <v>MCRFI_SCR_XXX_R19_C4</v>
      </c>
      <c r="H35" s="22" t="str">
        <f t="shared" si="13"/>
        <v>MCRFI_SCR_XXX_R19_C5</v>
      </c>
      <c r="I35" s="73"/>
      <c r="J35" s="73"/>
      <c r="K35" s="73"/>
      <c r="L35" s="73"/>
      <c r="M35" s="73"/>
      <c r="N35" s="73"/>
      <c r="O35" s="73"/>
      <c r="P35" s="73"/>
      <c r="Q35" s="73"/>
      <c r="R35" s="73"/>
    </row>
    <row r="36" spans="1:20" x14ac:dyDescent="0.35">
      <c r="B36" s="53" t="s">
        <v>114</v>
      </c>
      <c r="C36" s="54" t="s">
        <v>273</v>
      </c>
      <c r="D36" s="22" t="str">
        <f t="shared" si="13"/>
        <v>MCRFI_SCR_XXX_R20_C1</v>
      </c>
      <c r="E36" s="22" t="str">
        <f t="shared" si="13"/>
        <v>MCRFI_SCR_XXX_R20_C2</v>
      </c>
      <c r="F36" s="22" t="str">
        <f t="shared" si="13"/>
        <v>MCRFI_SCR_XXX_R20_C3</v>
      </c>
      <c r="G36" s="22" t="str">
        <f t="shared" si="13"/>
        <v>MCRFI_SCR_XXX_R20_C4</v>
      </c>
      <c r="H36" s="22" t="str">
        <f t="shared" si="13"/>
        <v>MCRFI_SCR_XXX_R20_C5</v>
      </c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</row>
    <row r="37" spans="1:20" x14ac:dyDescent="0.35">
      <c r="B37" s="55"/>
      <c r="C37" s="55"/>
      <c r="D37" s="110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</row>
    <row r="38" spans="1:20" x14ac:dyDescent="0.35">
      <c r="B38" s="1"/>
      <c r="C38" s="1"/>
      <c r="D38" s="1"/>
      <c r="E38" s="2"/>
      <c r="F38" s="2"/>
      <c r="G38" s="2"/>
      <c r="H38" s="2"/>
      <c r="I38" s="1"/>
      <c r="J38" s="1"/>
      <c r="K38" s="1"/>
      <c r="L38" s="1"/>
      <c r="M38" s="1"/>
    </row>
    <row r="39" spans="1:20" x14ac:dyDescent="0.35">
      <c r="A39" s="6" t="s">
        <v>335</v>
      </c>
      <c r="B39" s="162" t="s">
        <v>191</v>
      </c>
      <c r="C39" s="163"/>
      <c r="D39" s="163"/>
      <c r="E39" s="163"/>
      <c r="F39" s="163"/>
      <c r="G39" s="163"/>
      <c r="H39" s="163"/>
      <c r="I39" s="163"/>
      <c r="J39" s="164"/>
    </row>
    <row r="40" spans="1:20" ht="29" x14ac:dyDescent="0.35">
      <c r="B40" s="35"/>
      <c r="C40" s="77" t="s">
        <v>5</v>
      </c>
      <c r="D40" s="77"/>
      <c r="E40" s="77" t="s">
        <v>17</v>
      </c>
      <c r="F40" s="77" t="s">
        <v>18</v>
      </c>
      <c r="G40" s="77" t="s">
        <v>172</v>
      </c>
      <c r="H40" s="78" t="s">
        <v>132</v>
      </c>
      <c r="I40" s="78" t="s">
        <v>133</v>
      </c>
      <c r="J40" s="78" t="s">
        <v>173</v>
      </c>
    </row>
    <row r="41" spans="1:20" x14ac:dyDescent="0.35">
      <c r="B41" s="79" t="s">
        <v>4</v>
      </c>
      <c r="D41" s="80"/>
      <c r="E41" s="93" t="s">
        <v>228</v>
      </c>
      <c r="F41" s="93" t="s">
        <v>229</v>
      </c>
      <c r="G41" s="93" t="s">
        <v>230</v>
      </c>
      <c r="H41" s="93" t="s">
        <v>231</v>
      </c>
      <c r="I41" s="93" t="s">
        <v>232</v>
      </c>
      <c r="J41" s="93" t="s">
        <v>233</v>
      </c>
    </row>
    <row r="42" spans="1:20" x14ac:dyDescent="0.35">
      <c r="B42" s="22" t="s">
        <v>174</v>
      </c>
      <c r="C42" s="22" t="s">
        <v>175</v>
      </c>
      <c r="D42" s="22" t="s">
        <v>254</v>
      </c>
      <c r="E42" s="22" t="str">
        <f>"MCRFI_SEN_XXX_" &amp; $D42 &amp; "_" &amp; E$41</f>
        <v>MCRFI_SEN_XXX_R1_C1</v>
      </c>
      <c r="F42" s="22" t="str">
        <f t="shared" ref="F42:J42" si="14">"MCRFI_SEN_XXX_" &amp; $D42 &amp; "_" &amp; F$41</f>
        <v>MCRFI_SEN_XXX_R1_C2</v>
      </c>
      <c r="G42" s="22" t="str">
        <f t="shared" si="14"/>
        <v>MCRFI_SEN_XXX_R1_C3</v>
      </c>
      <c r="H42" s="22" t="str">
        <f t="shared" si="14"/>
        <v>MCRFI_SEN_XXX_R1_C4</v>
      </c>
      <c r="I42" s="22" t="str">
        <f t="shared" si="14"/>
        <v>MCRFI_SEN_XXX_R1_C5</v>
      </c>
      <c r="J42" s="22" t="str">
        <f t="shared" si="14"/>
        <v>MCRFI_SEN_XXX_R1_C6</v>
      </c>
    </row>
    <row r="43" spans="1:20" x14ac:dyDescent="0.35">
      <c r="B43" s="22" t="s">
        <v>123</v>
      </c>
      <c r="C43" s="22" t="s">
        <v>6</v>
      </c>
      <c r="D43" s="22" t="s">
        <v>255</v>
      </c>
      <c r="E43" s="22" t="str">
        <f t="shared" ref="E43:J67" si="15">"MCRFI_SEN_XXX_" &amp; $D43 &amp; "_" &amp; E$41</f>
        <v>MCRFI_SEN_XXX_R2_C1</v>
      </c>
      <c r="F43" s="22" t="str">
        <f t="shared" si="15"/>
        <v>MCRFI_SEN_XXX_R2_C2</v>
      </c>
      <c r="G43" s="22" t="str">
        <f t="shared" si="15"/>
        <v>MCRFI_SEN_XXX_R2_C3</v>
      </c>
      <c r="H43" s="22" t="str">
        <f t="shared" si="15"/>
        <v>MCRFI_SEN_XXX_R2_C4</v>
      </c>
      <c r="I43" s="22" t="str">
        <f t="shared" si="15"/>
        <v>MCRFI_SEN_XXX_R2_C5</v>
      </c>
      <c r="J43" s="22" t="str">
        <f t="shared" si="15"/>
        <v>MCRFI_SEN_XXX_R2_C6</v>
      </c>
    </row>
    <row r="44" spans="1:20" x14ac:dyDescent="0.35">
      <c r="B44" s="22" t="s">
        <v>123</v>
      </c>
      <c r="C44" s="22" t="s">
        <v>13</v>
      </c>
      <c r="D44" s="22" t="s">
        <v>256</v>
      </c>
      <c r="E44" s="22" t="str">
        <f t="shared" si="15"/>
        <v>MCRFI_SEN_XXX_R3_C1</v>
      </c>
      <c r="F44" s="22" t="str">
        <f t="shared" si="15"/>
        <v>MCRFI_SEN_XXX_R3_C2</v>
      </c>
      <c r="G44" s="22" t="str">
        <f t="shared" si="15"/>
        <v>MCRFI_SEN_XXX_R3_C3</v>
      </c>
      <c r="H44" s="22" t="str">
        <f t="shared" si="15"/>
        <v>MCRFI_SEN_XXX_R3_C4</v>
      </c>
      <c r="I44" s="22" t="str">
        <f t="shared" si="15"/>
        <v>MCRFI_SEN_XXX_R3_C5</v>
      </c>
      <c r="J44" s="22" t="str">
        <f t="shared" si="15"/>
        <v>MCRFI_SEN_XXX_R3_C6</v>
      </c>
    </row>
    <row r="45" spans="1:20" x14ac:dyDescent="0.35">
      <c r="B45" s="22" t="s">
        <v>123</v>
      </c>
      <c r="C45" s="22" t="s">
        <v>7</v>
      </c>
      <c r="D45" s="22" t="s">
        <v>257</v>
      </c>
      <c r="E45" s="22" t="str">
        <f t="shared" si="15"/>
        <v>MCRFI_SEN_XXX_R4_C1</v>
      </c>
      <c r="F45" s="22" t="str">
        <f t="shared" si="15"/>
        <v>MCRFI_SEN_XXX_R4_C2</v>
      </c>
      <c r="G45" s="22" t="str">
        <f t="shared" si="15"/>
        <v>MCRFI_SEN_XXX_R4_C3</v>
      </c>
      <c r="H45" s="22" t="str">
        <f t="shared" si="15"/>
        <v>MCRFI_SEN_XXX_R4_C4</v>
      </c>
      <c r="I45" s="22" t="str">
        <f t="shared" si="15"/>
        <v>MCRFI_SEN_XXX_R4_C5</v>
      </c>
      <c r="J45" s="22" t="str">
        <f t="shared" si="15"/>
        <v>MCRFI_SEN_XXX_R4_C6</v>
      </c>
    </row>
    <row r="46" spans="1:20" x14ac:dyDescent="0.35">
      <c r="B46" s="22" t="s">
        <v>123</v>
      </c>
      <c r="C46" s="22" t="s">
        <v>14</v>
      </c>
      <c r="D46" s="22" t="s">
        <v>258</v>
      </c>
      <c r="E46" s="22" t="str">
        <f t="shared" si="15"/>
        <v>MCRFI_SEN_XXX_R5_C1</v>
      </c>
      <c r="F46" s="22" t="str">
        <f t="shared" si="15"/>
        <v>MCRFI_SEN_XXX_R5_C2</v>
      </c>
      <c r="G46" s="22" t="str">
        <f t="shared" si="15"/>
        <v>MCRFI_SEN_XXX_R5_C3</v>
      </c>
      <c r="H46" s="22" t="str">
        <f t="shared" si="15"/>
        <v>MCRFI_SEN_XXX_R5_C4</v>
      </c>
      <c r="I46" s="22" t="str">
        <f t="shared" si="15"/>
        <v>MCRFI_SEN_XXX_R5_C5</v>
      </c>
      <c r="J46" s="22" t="str">
        <f t="shared" si="15"/>
        <v>MCRFI_SEN_XXX_R5_C6</v>
      </c>
    </row>
    <row r="47" spans="1:20" x14ac:dyDescent="0.35">
      <c r="B47" s="22" t="s">
        <v>176</v>
      </c>
      <c r="C47" s="22" t="s">
        <v>175</v>
      </c>
      <c r="D47" s="22" t="s">
        <v>259</v>
      </c>
      <c r="E47" s="22" t="str">
        <f t="shared" si="15"/>
        <v>MCRFI_SEN_XXX_R6_C1</v>
      </c>
      <c r="F47" s="22" t="str">
        <f t="shared" si="15"/>
        <v>MCRFI_SEN_XXX_R6_C2</v>
      </c>
      <c r="G47" s="22" t="str">
        <f t="shared" si="15"/>
        <v>MCRFI_SEN_XXX_R6_C3</v>
      </c>
      <c r="H47" s="22" t="str">
        <f t="shared" si="15"/>
        <v>MCRFI_SEN_XXX_R6_C4</v>
      </c>
      <c r="I47" s="22" t="str">
        <f t="shared" si="15"/>
        <v>MCRFI_SEN_XXX_R6_C5</v>
      </c>
      <c r="J47" s="22" t="str">
        <f t="shared" si="15"/>
        <v>MCRFI_SEN_XXX_R6_C6</v>
      </c>
    </row>
    <row r="48" spans="1:20" x14ac:dyDescent="0.35">
      <c r="B48" s="22" t="s">
        <v>11</v>
      </c>
      <c r="C48" s="22" t="s">
        <v>6</v>
      </c>
      <c r="D48" s="22" t="s">
        <v>260</v>
      </c>
      <c r="E48" s="22" t="str">
        <f t="shared" si="15"/>
        <v>MCRFI_SEN_XXX_R7_C1</v>
      </c>
      <c r="F48" s="22" t="str">
        <f t="shared" si="15"/>
        <v>MCRFI_SEN_XXX_R7_C2</v>
      </c>
      <c r="G48" s="22" t="str">
        <f t="shared" si="15"/>
        <v>MCRFI_SEN_XXX_R7_C3</v>
      </c>
      <c r="H48" s="22" t="str">
        <f t="shared" si="15"/>
        <v>MCRFI_SEN_XXX_R7_C4</v>
      </c>
      <c r="I48" s="22" t="str">
        <f t="shared" si="15"/>
        <v>MCRFI_SEN_XXX_R7_C5</v>
      </c>
      <c r="J48" s="22" t="str">
        <f t="shared" si="15"/>
        <v>MCRFI_SEN_XXX_R7_C6</v>
      </c>
    </row>
    <row r="49" spans="2:10" x14ac:dyDescent="0.35">
      <c r="B49" s="22" t="s">
        <v>11</v>
      </c>
      <c r="C49" s="22" t="s">
        <v>8</v>
      </c>
      <c r="D49" s="22" t="s">
        <v>261</v>
      </c>
      <c r="E49" s="22" t="str">
        <f t="shared" si="15"/>
        <v>MCRFI_SEN_XXX_R8_C1</v>
      </c>
      <c r="F49" s="22" t="str">
        <f t="shared" si="15"/>
        <v>MCRFI_SEN_XXX_R8_C2</v>
      </c>
      <c r="G49" s="22" t="str">
        <f t="shared" si="15"/>
        <v>MCRFI_SEN_XXX_R8_C3</v>
      </c>
      <c r="H49" s="22" t="str">
        <f t="shared" si="15"/>
        <v>MCRFI_SEN_XXX_R8_C4</v>
      </c>
      <c r="I49" s="22" t="str">
        <f t="shared" si="15"/>
        <v>MCRFI_SEN_XXX_R8_C5</v>
      </c>
      <c r="J49" s="22" t="str">
        <f t="shared" si="15"/>
        <v>MCRFI_SEN_XXX_R8_C6</v>
      </c>
    </row>
    <row r="50" spans="2:10" x14ac:dyDescent="0.35">
      <c r="B50" s="22" t="s">
        <v>177</v>
      </c>
      <c r="C50" s="22" t="s">
        <v>175</v>
      </c>
      <c r="D50" s="22" t="s">
        <v>262</v>
      </c>
      <c r="E50" s="22" t="str">
        <f t="shared" si="15"/>
        <v>MCRFI_SEN_XXX_R9_C1</v>
      </c>
      <c r="F50" s="22" t="str">
        <f t="shared" si="15"/>
        <v>MCRFI_SEN_XXX_R9_C2</v>
      </c>
      <c r="G50" s="22" t="str">
        <f t="shared" si="15"/>
        <v>MCRFI_SEN_XXX_R9_C3</v>
      </c>
      <c r="H50" s="22" t="str">
        <f t="shared" si="15"/>
        <v>MCRFI_SEN_XXX_R9_C4</v>
      </c>
      <c r="I50" s="22" t="str">
        <f t="shared" si="15"/>
        <v>MCRFI_SEN_XXX_R9_C5</v>
      </c>
      <c r="J50" s="22" t="str">
        <f t="shared" si="15"/>
        <v>MCRFI_SEN_XXX_R9_C6</v>
      </c>
    </row>
    <row r="51" spans="2:10" x14ac:dyDescent="0.35">
      <c r="B51" s="22" t="s">
        <v>124</v>
      </c>
      <c r="C51" s="22" t="s">
        <v>6</v>
      </c>
      <c r="D51" s="22" t="s">
        <v>263</v>
      </c>
      <c r="E51" s="22" t="str">
        <f t="shared" si="15"/>
        <v>MCRFI_SEN_XXX_R10_C1</v>
      </c>
      <c r="F51" s="22" t="str">
        <f t="shared" si="15"/>
        <v>MCRFI_SEN_XXX_R10_C2</v>
      </c>
      <c r="G51" s="22" t="str">
        <f t="shared" si="15"/>
        <v>MCRFI_SEN_XXX_R10_C3</v>
      </c>
      <c r="H51" s="22" t="str">
        <f t="shared" si="15"/>
        <v>MCRFI_SEN_XXX_R10_C4</v>
      </c>
      <c r="I51" s="22" t="str">
        <f t="shared" si="15"/>
        <v>MCRFI_SEN_XXX_R10_C5</v>
      </c>
      <c r="J51" s="22" t="str">
        <f t="shared" si="15"/>
        <v>MCRFI_SEN_XXX_R10_C6</v>
      </c>
    </row>
    <row r="52" spans="2:10" x14ac:dyDescent="0.35">
      <c r="B52" s="22" t="s">
        <v>124</v>
      </c>
      <c r="C52" s="22" t="s">
        <v>8</v>
      </c>
      <c r="D52" s="22" t="s">
        <v>264</v>
      </c>
      <c r="E52" s="22" t="str">
        <f t="shared" si="15"/>
        <v>MCRFI_SEN_XXX_R11_C1</v>
      </c>
      <c r="F52" s="22" t="str">
        <f t="shared" si="15"/>
        <v>MCRFI_SEN_XXX_R11_C2</v>
      </c>
      <c r="G52" s="22" t="str">
        <f t="shared" si="15"/>
        <v>MCRFI_SEN_XXX_R11_C3</v>
      </c>
      <c r="H52" s="22" t="str">
        <f t="shared" si="15"/>
        <v>MCRFI_SEN_XXX_R11_C4</v>
      </c>
      <c r="I52" s="22" t="str">
        <f t="shared" si="15"/>
        <v>MCRFI_SEN_XXX_R11_C5</v>
      </c>
      <c r="J52" s="22" t="str">
        <f t="shared" si="15"/>
        <v>MCRFI_SEN_XXX_R11_C6</v>
      </c>
    </row>
    <row r="53" spans="2:10" x14ac:dyDescent="0.35">
      <c r="B53" s="22" t="s">
        <v>178</v>
      </c>
      <c r="C53" s="22" t="s">
        <v>175</v>
      </c>
      <c r="D53" s="22" t="s">
        <v>265</v>
      </c>
      <c r="E53" s="22" t="str">
        <f t="shared" si="15"/>
        <v>MCRFI_SEN_XXX_R12_C1</v>
      </c>
      <c r="F53" s="22" t="str">
        <f t="shared" si="15"/>
        <v>MCRFI_SEN_XXX_R12_C2</v>
      </c>
      <c r="G53" s="22" t="str">
        <f t="shared" si="15"/>
        <v>MCRFI_SEN_XXX_R12_C3</v>
      </c>
      <c r="H53" s="22" t="str">
        <f t="shared" si="15"/>
        <v>MCRFI_SEN_XXX_R12_C4</v>
      </c>
      <c r="I53" s="22" t="str">
        <f t="shared" si="15"/>
        <v>MCRFI_SEN_XXX_R12_C5</v>
      </c>
      <c r="J53" s="22" t="str">
        <f t="shared" si="15"/>
        <v>MCRFI_SEN_XXX_R12_C6</v>
      </c>
    </row>
    <row r="54" spans="2:10" x14ac:dyDescent="0.35">
      <c r="B54" s="22" t="s">
        <v>12</v>
      </c>
      <c r="C54" s="22">
        <v>-0.3</v>
      </c>
      <c r="D54" s="22" t="s">
        <v>266</v>
      </c>
      <c r="E54" s="22" t="str">
        <f t="shared" si="15"/>
        <v>MCRFI_SEN_XXX_R13_C1</v>
      </c>
      <c r="F54" s="22" t="str">
        <f t="shared" si="15"/>
        <v>MCRFI_SEN_XXX_R13_C2</v>
      </c>
      <c r="G54" s="22" t="str">
        <f t="shared" si="15"/>
        <v>MCRFI_SEN_XXX_R13_C3</v>
      </c>
      <c r="H54" s="22" t="str">
        <f t="shared" si="15"/>
        <v>MCRFI_SEN_XXX_R13_C4</v>
      </c>
      <c r="I54" s="22" t="str">
        <f t="shared" si="15"/>
        <v>MCRFI_SEN_XXX_R13_C5</v>
      </c>
      <c r="J54" s="22" t="str">
        <f t="shared" si="15"/>
        <v>MCRFI_SEN_XXX_R13_C6</v>
      </c>
    </row>
    <row r="55" spans="2:10" x14ac:dyDescent="0.35">
      <c r="B55" s="22" t="s">
        <v>12</v>
      </c>
      <c r="C55" s="22">
        <v>0.3</v>
      </c>
      <c r="D55" s="22" t="s">
        <v>267</v>
      </c>
      <c r="E55" s="22" t="str">
        <f t="shared" si="15"/>
        <v>MCRFI_SEN_XXX_R14_C1</v>
      </c>
      <c r="F55" s="22" t="str">
        <f t="shared" si="15"/>
        <v>MCRFI_SEN_XXX_R14_C2</v>
      </c>
      <c r="G55" s="22" t="str">
        <f t="shared" si="15"/>
        <v>MCRFI_SEN_XXX_R14_C3</v>
      </c>
      <c r="H55" s="22" t="str">
        <f t="shared" si="15"/>
        <v>MCRFI_SEN_XXX_R14_C4</v>
      </c>
      <c r="I55" s="22" t="str">
        <f t="shared" si="15"/>
        <v>MCRFI_SEN_XXX_R14_C5</v>
      </c>
      <c r="J55" s="22" t="str">
        <f t="shared" si="15"/>
        <v>MCRFI_SEN_XXX_R14_C6</v>
      </c>
    </row>
    <row r="56" spans="2:10" x14ac:dyDescent="0.35">
      <c r="B56" s="22" t="s">
        <v>179</v>
      </c>
      <c r="C56" s="22" t="s">
        <v>175</v>
      </c>
      <c r="D56" s="22" t="s">
        <v>268</v>
      </c>
      <c r="E56" s="22" t="str">
        <f t="shared" si="15"/>
        <v>MCRFI_SEN_XXX_R15_C1</v>
      </c>
      <c r="F56" s="22" t="str">
        <f t="shared" si="15"/>
        <v>MCRFI_SEN_XXX_R15_C2</v>
      </c>
      <c r="G56" s="22" t="str">
        <f t="shared" si="15"/>
        <v>MCRFI_SEN_XXX_R15_C3</v>
      </c>
      <c r="H56" s="22" t="str">
        <f t="shared" si="15"/>
        <v>MCRFI_SEN_XXX_R15_C4</v>
      </c>
      <c r="I56" s="22" t="str">
        <f t="shared" si="15"/>
        <v>MCRFI_SEN_XXX_R15_C5</v>
      </c>
      <c r="J56" s="22" t="str">
        <f t="shared" si="15"/>
        <v>MCRFI_SEN_XXX_R15_C6</v>
      </c>
    </row>
    <row r="57" spans="2:10" x14ac:dyDescent="0.35">
      <c r="B57" s="22" t="s">
        <v>21</v>
      </c>
      <c r="C57" s="22">
        <v>-0.3</v>
      </c>
      <c r="D57" s="22" t="s">
        <v>269</v>
      </c>
      <c r="E57" s="22" t="str">
        <f t="shared" si="15"/>
        <v>MCRFI_SEN_XXX_R16_C1</v>
      </c>
      <c r="F57" s="22" t="str">
        <f t="shared" si="15"/>
        <v>MCRFI_SEN_XXX_R16_C2</v>
      </c>
      <c r="G57" s="22" t="str">
        <f t="shared" si="15"/>
        <v>MCRFI_SEN_XXX_R16_C3</v>
      </c>
      <c r="H57" s="22" t="str">
        <f t="shared" si="15"/>
        <v>MCRFI_SEN_XXX_R16_C4</v>
      </c>
      <c r="I57" s="22" t="str">
        <f t="shared" si="15"/>
        <v>MCRFI_SEN_XXX_R16_C5</v>
      </c>
      <c r="J57" s="22" t="str">
        <f t="shared" si="15"/>
        <v>MCRFI_SEN_XXX_R16_C6</v>
      </c>
    </row>
    <row r="58" spans="2:10" x14ac:dyDescent="0.35">
      <c r="B58" s="22" t="s">
        <v>21</v>
      </c>
      <c r="C58" s="22">
        <v>0.3</v>
      </c>
      <c r="D58" s="22" t="s">
        <v>270</v>
      </c>
      <c r="E58" s="22" t="str">
        <f t="shared" si="15"/>
        <v>MCRFI_SEN_XXX_R17_C1</v>
      </c>
      <c r="F58" s="22" t="str">
        <f t="shared" si="15"/>
        <v>MCRFI_SEN_XXX_R17_C2</v>
      </c>
      <c r="G58" s="22" t="str">
        <f t="shared" si="15"/>
        <v>MCRFI_SEN_XXX_R17_C3</v>
      </c>
      <c r="H58" s="22" t="str">
        <f t="shared" si="15"/>
        <v>MCRFI_SEN_XXX_R17_C4</v>
      </c>
      <c r="I58" s="22" t="str">
        <f t="shared" si="15"/>
        <v>MCRFI_SEN_XXX_R17_C5</v>
      </c>
      <c r="J58" s="22" t="str">
        <f t="shared" si="15"/>
        <v>MCRFI_SEN_XXX_R17_C6</v>
      </c>
    </row>
    <row r="59" spans="2:10" x14ac:dyDescent="0.35">
      <c r="B59" s="22" t="s">
        <v>180</v>
      </c>
      <c r="C59" s="22" t="s">
        <v>175</v>
      </c>
      <c r="D59" s="22" t="s">
        <v>271</v>
      </c>
      <c r="E59" s="22" t="str">
        <f t="shared" si="15"/>
        <v>MCRFI_SEN_XXX_R18_C1</v>
      </c>
      <c r="F59" s="22" t="str">
        <f t="shared" si="15"/>
        <v>MCRFI_SEN_XXX_R18_C2</v>
      </c>
      <c r="G59" s="22" t="str">
        <f t="shared" si="15"/>
        <v>MCRFI_SEN_XXX_R18_C3</v>
      </c>
      <c r="H59" s="22" t="str">
        <f t="shared" si="15"/>
        <v>MCRFI_SEN_XXX_R18_C4</v>
      </c>
      <c r="I59" s="22" t="str">
        <f t="shared" si="15"/>
        <v>MCRFI_SEN_XXX_R18_C5</v>
      </c>
      <c r="J59" s="22" t="str">
        <f t="shared" si="15"/>
        <v>MCRFI_SEN_XXX_R18_C6</v>
      </c>
    </row>
    <row r="60" spans="2:10" x14ac:dyDescent="0.35">
      <c r="B60" s="22" t="s">
        <v>22</v>
      </c>
      <c r="C60" s="22">
        <v>-0.1</v>
      </c>
      <c r="D60" s="22" t="s">
        <v>272</v>
      </c>
      <c r="E60" s="22" t="str">
        <f t="shared" si="15"/>
        <v>MCRFI_SEN_XXX_R19_C1</v>
      </c>
      <c r="F60" s="22" t="str">
        <f t="shared" si="15"/>
        <v>MCRFI_SEN_XXX_R19_C2</v>
      </c>
      <c r="G60" s="22" t="str">
        <f t="shared" si="15"/>
        <v>MCRFI_SEN_XXX_R19_C3</v>
      </c>
      <c r="H60" s="22" t="str">
        <f t="shared" si="15"/>
        <v>MCRFI_SEN_XXX_R19_C4</v>
      </c>
      <c r="I60" s="22" t="str">
        <f t="shared" si="15"/>
        <v>MCRFI_SEN_XXX_R19_C5</v>
      </c>
      <c r="J60" s="22" t="str">
        <f t="shared" si="15"/>
        <v>MCRFI_SEN_XXX_R19_C6</v>
      </c>
    </row>
    <row r="61" spans="2:10" x14ac:dyDescent="0.35">
      <c r="B61" s="22" t="s">
        <v>22</v>
      </c>
      <c r="C61" s="22">
        <v>0.1</v>
      </c>
      <c r="D61" s="22" t="s">
        <v>273</v>
      </c>
      <c r="E61" s="22" t="str">
        <f t="shared" si="15"/>
        <v>MCRFI_SEN_XXX_R20_C1</v>
      </c>
      <c r="F61" s="22" t="str">
        <f t="shared" si="15"/>
        <v>MCRFI_SEN_XXX_R20_C2</v>
      </c>
      <c r="G61" s="22" t="str">
        <f t="shared" si="15"/>
        <v>MCRFI_SEN_XXX_R20_C3</v>
      </c>
      <c r="H61" s="22" t="str">
        <f t="shared" si="15"/>
        <v>MCRFI_SEN_XXX_R20_C4</v>
      </c>
      <c r="I61" s="22" t="str">
        <f t="shared" si="15"/>
        <v>MCRFI_SEN_XXX_R20_C5</v>
      </c>
      <c r="J61" s="22" t="str">
        <f t="shared" si="15"/>
        <v>MCRFI_SEN_XXX_R20_C6</v>
      </c>
    </row>
    <row r="62" spans="2:10" x14ac:dyDescent="0.35">
      <c r="B62" s="22" t="s">
        <v>181</v>
      </c>
      <c r="C62" s="22" t="s">
        <v>175</v>
      </c>
      <c r="D62" s="22" t="s">
        <v>274</v>
      </c>
      <c r="E62" s="22" t="str">
        <f t="shared" si="15"/>
        <v>MCRFI_SEN_XXX_R21_C1</v>
      </c>
      <c r="F62" s="22" t="str">
        <f t="shared" si="15"/>
        <v>MCRFI_SEN_XXX_R21_C2</v>
      </c>
      <c r="G62" s="22" t="str">
        <f t="shared" si="15"/>
        <v>MCRFI_SEN_XXX_R21_C3</v>
      </c>
      <c r="H62" s="22" t="str">
        <f t="shared" si="15"/>
        <v>MCRFI_SEN_XXX_R21_C4</v>
      </c>
      <c r="I62" s="22" t="str">
        <f t="shared" si="15"/>
        <v>MCRFI_SEN_XXX_R21_C5</v>
      </c>
      <c r="J62" s="22" t="str">
        <f t="shared" si="15"/>
        <v>MCRFI_SEN_XXX_R21_C6</v>
      </c>
    </row>
    <row r="63" spans="2:10" ht="29" x14ac:dyDescent="0.35">
      <c r="B63" s="22" t="s">
        <v>9</v>
      </c>
      <c r="C63" s="111" t="s">
        <v>323</v>
      </c>
      <c r="D63" s="22" t="s">
        <v>275</v>
      </c>
      <c r="E63" s="22" t="str">
        <f t="shared" si="15"/>
        <v>MCRFI_SEN_XXX_R22_C1</v>
      </c>
      <c r="F63" s="22" t="str">
        <f t="shared" si="15"/>
        <v>MCRFI_SEN_XXX_R22_C2</v>
      </c>
      <c r="G63" s="22" t="str">
        <f t="shared" si="15"/>
        <v>MCRFI_SEN_XXX_R22_C3</v>
      </c>
      <c r="H63" s="22" t="str">
        <f t="shared" si="15"/>
        <v>MCRFI_SEN_XXX_R22_C4</v>
      </c>
      <c r="I63" s="22" t="str">
        <f t="shared" si="15"/>
        <v>MCRFI_SEN_XXX_R22_C5</v>
      </c>
      <c r="J63" s="22" t="str">
        <f t="shared" si="15"/>
        <v>MCRFI_SEN_XXX_R22_C6</v>
      </c>
    </row>
    <row r="64" spans="2:10" ht="29" x14ac:dyDescent="0.35">
      <c r="B64" s="22" t="s">
        <v>10</v>
      </c>
      <c r="C64" s="111" t="s">
        <v>324</v>
      </c>
      <c r="D64" s="22" t="s">
        <v>276</v>
      </c>
      <c r="E64" s="22" t="str">
        <f t="shared" si="15"/>
        <v>MCRFI_SEN_XXX_R23_C1</v>
      </c>
      <c r="F64" s="22" t="str">
        <f t="shared" si="15"/>
        <v>MCRFI_SEN_XXX_R23_C2</v>
      </c>
      <c r="G64" s="22" t="str">
        <f t="shared" si="15"/>
        <v>MCRFI_SEN_XXX_R23_C3</v>
      </c>
      <c r="H64" s="22" t="str">
        <f t="shared" si="15"/>
        <v>MCRFI_SEN_XXX_R23_C4</v>
      </c>
      <c r="I64" s="22" t="str">
        <f t="shared" si="15"/>
        <v>MCRFI_SEN_XXX_R23_C5</v>
      </c>
      <c r="J64" s="22" t="str">
        <f t="shared" si="15"/>
        <v>MCRFI_SEN_XXX_R23_C6</v>
      </c>
    </row>
    <row r="65" spans="2:10" x14ac:dyDescent="0.35">
      <c r="B65" s="22" t="s">
        <v>182</v>
      </c>
      <c r="C65" s="22" t="s">
        <v>175</v>
      </c>
      <c r="D65" s="22" t="s">
        <v>277</v>
      </c>
      <c r="E65" s="22" t="str">
        <f t="shared" si="15"/>
        <v>MCRFI_SEN_XXX_R24_C1</v>
      </c>
      <c r="F65" s="22" t="str">
        <f t="shared" si="15"/>
        <v>MCRFI_SEN_XXX_R24_C2</v>
      </c>
      <c r="G65" s="22" t="str">
        <f t="shared" si="15"/>
        <v>MCRFI_SEN_XXX_R24_C3</v>
      </c>
      <c r="H65" s="22" t="str">
        <f t="shared" si="15"/>
        <v>MCRFI_SEN_XXX_R24_C4</v>
      </c>
      <c r="I65" s="22" t="str">
        <f t="shared" si="15"/>
        <v>MCRFI_SEN_XXX_R24_C5</v>
      </c>
      <c r="J65" s="22" t="str">
        <f t="shared" si="15"/>
        <v>MCRFI_SEN_XXX_R24_C6</v>
      </c>
    </row>
    <row r="66" spans="2:10" x14ac:dyDescent="0.35">
      <c r="B66" s="22" t="s">
        <v>183</v>
      </c>
      <c r="C66" s="22">
        <v>-0.25</v>
      </c>
      <c r="D66" s="22" t="s">
        <v>278</v>
      </c>
      <c r="E66" s="22" t="str">
        <f t="shared" si="15"/>
        <v>MCRFI_SEN_XXX_R25_C1</v>
      </c>
      <c r="F66" s="22" t="str">
        <f t="shared" si="15"/>
        <v>MCRFI_SEN_XXX_R25_C2</v>
      </c>
      <c r="G66" s="22" t="str">
        <f t="shared" si="15"/>
        <v>MCRFI_SEN_XXX_R25_C3</v>
      </c>
      <c r="H66" s="22" t="str">
        <f t="shared" si="15"/>
        <v>MCRFI_SEN_XXX_R25_C4</v>
      </c>
      <c r="I66" s="22" t="str">
        <f t="shared" si="15"/>
        <v>MCRFI_SEN_XXX_R25_C5</v>
      </c>
      <c r="J66" s="22" t="str">
        <f t="shared" si="15"/>
        <v>MCRFI_SEN_XXX_R25_C6</v>
      </c>
    </row>
    <row r="67" spans="2:10" x14ac:dyDescent="0.35">
      <c r="B67" s="22" t="s">
        <v>184</v>
      </c>
      <c r="C67" s="22">
        <v>0.25</v>
      </c>
      <c r="D67" s="22" t="s">
        <v>279</v>
      </c>
      <c r="E67" s="22" t="str">
        <f t="shared" si="15"/>
        <v>MCRFI_SEN_XXX_R26_C1</v>
      </c>
      <c r="F67" s="22" t="str">
        <f t="shared" si="15"/>
        <v>MCRFI_SEN_XXX_R26_C2</v>
      </c>
      <c r="G67" s="22" t="str">
        <f t="shared" si="15"/>
        <v>MCRFI_SEN_XXX_R26_C3</v>
      </c>
      <c r="H67" s="22" t="str">
        <f t="shared" si="15"/>
        <v>MCRFI_SEN_XXX_R26_C4</v>
      </c>
      <c r="I67" s="22" t="str">
        <f t="shared" si="15"/>
        <v>MCRFI_SEN_XXX_R26_C5</v>
      </c>
      <c r="J67" s="22" t="str">
        <f t="shared" si="15"/>
        <v>MCRFI_SEN_XXX_R26_C6</v>
      </c>
    </row>
  </sheetData>
  <mergeCells count="3">
    <mergeCell ref="B2:AC2"/>
    <mergeCell ref="B10:AC10"/>
    <mergeCell ref="B39:J3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99"/>
  <sheetViews>
    <sheetView showGridLines="0" workbookViewId="0"/>
  </sheetViews>
  <sheetFormatPr defaultColWidth="9.1796875" defaultRowHeight="14.5" x14ac:dyDescent="0.35"/>
  <cols>
    <col min="1" max="1" width="9.1796875" style="6"/>
    <col min="2" max="2" width="46.1796875" style="6" bestFit="1" customWidth="1"/>
    <col min="3" max="3" width="15.7265625" style="6" customWidth="1"/>
    <col min="4" max="4" width="21.54296875" style="6" bestFit="1" customWidth="1"/>
    <col min="5" max="11" width="20.26953125" style="6" bestFit="1" customWidth="1"/>
    <col min="12" max="12" width="20.453125" style="6" bestFit="1" customWidth="1"/>
    <col min="13" max="13" width="5.453125" style="6" bestFit="1" customWidth="1"/>
    <col min="14" max="16" width="9.1796875" style="6"/>
    <col min="17" max="18" width="28.26953125" style="6" bestFit="1" customWidth="1"/>
    <col min="19" max="16384" width="9.1796875" style="6"/>
  </cols>
  <sheetData>
    <row r="2" spans="1:11" x14ac:dyDescent="0.35">
      <c r="B2" s="153" t="s">
        <v>336</v>
      </c>
      <c r="C2" s="153"/>
      <c r="D2" s="153"/>
      <c r="E2" s="153"/>
      <c r="F2" s="153"/>
      <c r="G2" s="153"/>
      <c r="H2" s="153"/>
      <c r="I2" s="153"/>
      <c r="J2" s="153"/>
      <c r="K2" s="153"/>
    </row>
    <row r="4" spans="1:11" ht="24" x14ac:dyDescent="0.35">
      <c r="A4" s="107"/>
      <c r="B4" s="35"/>
      <c r="C4" s="72"/>
      <c r="D4" s="94" t="s">
        <v>337</v>
      </c>
      <c r="E4" s="94" t="s">
        <v>338</v>
      </c>
      <c r="F4" s="94" t="s">
        <v>150</v>
      </c>
      <c r="G4" s="94" t="s">
        <v>339</v>
      </c>
      <c r="H4" s="94" t="s">
        <v>340</v>
      </c>
      <c r="I4" s="94" t="s">
        <v>341</v>
      </c>
      <c r="J4" s="94" t="s">
        <v>342</v>
      </c>
      <c r="K4" s="94" t="s">
        <v>343</v>
      </c>
    </row>
    <row r="5" spans="1:11" x14ac:dyDescent="0.35">
      <c r="A5" s="107"/>
      <c r="B5" s="72" t="s">
        <v>344</v>
      </c>
      <c r="C5" s="72"/>
      <c r="D5" s="45" t="s">
        <v>228</v>
      </c>
      <c r="E5" s="45" t="s">
        <v>229</v>
      </c>
      <c r="F5" s="45" t="s">
        <v>230</v>
      </c>
      <c r="G5" s="45" t="s">
        <v>231</v>
      </c>
      <c r="H5" s="45" t="s">
        <v>232</v>
      </c>
      <c r="I5" s="45" t="s">
        <v>233</v>
      </c>
      <c r="J5" s="45" t="s">
        <v>234</v>
      </c>
      <c r="K5" s="45" t="s">
        <v>235</v>
      </c>
    </row>
    <row r="6" spans="1:11" x14ac:dyDescent="0.35">
      <c r="B6" s="35" t="s">
        <v>345</v>
      </c>
      <c r="C6" s="35" t="s">
        <v>254</v>
      </c>
      <c r="D6" s="49" t="str">
        <f t="shared" ref="D6:D15" si="0">"CRPF_NGE_XXX_" &amp; $C6 &amp; "_" &amp; D$5</f>
        <v>CRPF_NGE_XXX_R1_C1</v>
      </c>
      <c r="E6" s="49" t="str">
        <f>"CRPF_MV_XXX_" &amp; $C6 &amp; "_" &amp; E$5</f>
        <v>CRPF_MV_XXX_R1_C2</v>
      </c>
      <c r="F6" s="49" t="str">
        <f>"CRPF_EAD_XXX_" &amp; $C6 &amp; "_" &amp; F$5</f>
        <v>CRPF_EAD_XXX_R1_C3</v>
      </c>
      <c r="G6" s="49" t="str">
        <f t="shared" ref="G6:G18" si="1">"CRPF_CRC_XXX_" &amp; $C6 &amp; "_" &amp; G$5</f>
        <v>CRPF_CRC_XXX_R1_C4</v>
      </c>
      <c r="H6" s="49" t="str">
        <f>"CRPF_PD_XXX_" &amp; $C6 &amp; "_" &amp; H$5</f>
        <v>CRPF_PD_XXX_R1_C5</v>
      </c>
      <c r="I6" s="49" t="str">
        <f>"CRPF_LGD_XXX_" &amp; $C6 &amp; "_" &amp; I$5</f>
        <v>CRPF_LGD_XXX_R1_C6</v>
      </c>
      <c r="J6" s="49" t="str">
        <f>"CRPF_MVREL_XXX_" &amp; $C6 &amp; "_" &amp; J$5</f>
        <v>CRPF_MVREL_XXX_R1_C7</v>
      </c>
      <c r="K6" s="49" t="str">
        <f t="shared" ref="K6:K18" si="2">"CRPF_CRCREL_XXX_" &amp; $C6 &amp; "_" &amp; K$5</f>
        <v>CRPF_CRCREL_XXX_R1_C8</v>
      </c>
    </row>
    <row r="7" spans="1:11" x14ac:dyDescent="0.35">
      <c r="B7" s="35" t="s">
        <v>346</v>
      </c>
      <c r="C7" s="35" t="s">
        <v>255</v>
      </c>
      <c r="D7" s="49" t="str">
        <f t="shared" si="0"/>
        <v>CRPF_NGE_XXX_R2_C1</v>
      </c>
      <c r="E7" s="49" t="str">
        <f t="shared" ref="E7:E18" si="3">"CRPF_MV_XXX_" &amp; $C7 &amp; "_" &amp; E$5</f>
        <v>CRPF_MV_XXX_R2_C2</v>
      </c>
      <c r="F7" s="49" t="str">
        <f t="shared" ref="F7:F18" si="4">"CRPF_EAD_XXX_" &amp; $C7 &amp; "_" &amp; F$5</f>
        <v>CRPF_EAD_XXX_R2_C3</v>
      </c>
      <c r="G7" s="49" t="str">
        <f t="shared" si="1"/>
        <v>CRPF_CRC_XXX_R2_C4</v>
      </c>
      <c r="H7" s="49" t="str">
        <f t="shared" ref="H7:H16" si="5">"CRPF_PD_XXX_" &amp; $C7 &amp; "_" &amp; H$5</f>
        <v>CRPF_PD_XXX_R2_C5</v>
      </c>
      <c r="I7" s="49" t="str">
        <f t="shared" ref="I7:I16" si="6">"CRPF_LGD_XXX_" &amp; $C7 &amp; "_" &amp; I$5</f>
        <v>CRPF_LGD_XXX_R2_C6</v>
      </c>
      <c r="J7" s="49" t="str">
        <f t="shared" ref="J7:J18" si="7">"CRPF_MVREL_XXX_" &amp; $C7 &amp; "_" &amp; J$5</f>
        <v>CRPF_MVREL_XXX_R2_C7</v>
      </c>
      <c r="K7" s="49" t="str">
        <f t="shared" si="2"/>
        <v>CRPF_CRCREL_XXX_R2_C8</v>
      </c>
    </row>
    <row r="8" spans="1:11" x14ac:dyDescent="0.35">
      <c r="B8" s="35" t="s">
        <v>347</v>
      </c>
      <c r="C8" s="35" t="s">
        <v>256</v>
      </c>
      <c r="D8" s="49" t="str">
        <f t="shared" si="0"/>
        <v>CRPF_NGE_XXX_R3_C1</v>
      </c>
      <c r="E8" s="49" t="str">
        <f t="shared" si="3"/>
        <v>CRPF_MV_XXX_R3_C2</v>
      </c>
      <c r="F8" s="49" t="str">
        <f t="shared" si="4"/>
        <v>CRPF_EAD_XXX_R3_C3</v>
      </c>
      <c r="G8" s="49" t="str">
        <f t="shared" si="1"/>
        <v>CRPF_CRC_XXX_R3_C4</v>
      </c>
      <c r="H8" s="49" t="str">
        <f t="shared" si="5"/>
        <v>CRPF_PD_XXX_R3_C5</v>
      </c>
      <c r="I8" s="49" t="str">
        <f t="shared" si="6"/>
        <v>CRPF_LGD_XXX_R3_C6</v>
      </c>
      <c r="J8" s="49" t="str">
        <f t="shared" si="7"/>
        <v>CRPF_MVREL_XXX_R3_C7</v>
      </c>
      <c r="K8" s="49" t="str">
        <f t="shared" si="2"/>
        <v>CRPF_CRCREL_XXX_R3_C8</v>
      </c>
    </row>
    <row r="9" spans="1:11" x14ac:dyDescent="0.35">
      <c r="B9" s="35" t="s">
        <v>348</v>
      </c>
      <c r="C9" s="35" t="s">
        <v>257</v>
      </c>
      <c r="D9" s="49" t="str">
        <f t="shared" si="0"/>
        <v>CRPF_NGE_XXX_R4_C1</v>
      </c>
      <c r="E9" s="49" t="str">
        <f t="shared" si="3"/>
        <v>CRPF_MV_XXX_R4_C2</v>
      </c>
      <c r="F9" s="49" t="str">
        <f t="shared" si="4"/>
        <v>CRPF_EAD_XXX_R4_C3</v>
      </c>
      <c r="G9" s="49" t="str">
        <f t="shared" si="1"/>
        <v>CRPF_CRC_XXX_R4_C4</v>
      </c>
      <c r="H9" s="49" t="str">
        <f t="shared" si="5"/>
        <v>CRPF_PD_XXX_R4_C5</v>
      </c>
      <c r="I9" s="49" t="str">
        <f t="shared" si="6"/>
        <v>CRPF_LGD_XXX_R4_C6</v>
      </c>
      <c r="J9" s="49" t="str">
        <f t="shared" si="7"/>
        <v>CRPF_MVREL_XXX_R4_C7</v>
      </c>
      <c r="K9" s="49" t="str">
        <f t="shared" si="2"/>
        <v>CRPF_CRCREL_XXX_R4_C8</v>
      </c>
    </row>
    <row r="10" spans="1:11" x14ac:dyDescent="0.35">
      <c r="B10" s="35" t="s">
        <v>349</v>
      </c>
      <c r="C10" s="35" t="s">
        <v>258</v>
      </c>
      <c r="D10" s="49" t="str">
        <f t="shared" si="0"/>
        <v>CRPF_NGE_XXX_R5_C1</v>
      </c>
      <c r="E10" s="49" t="str">
        <f t="shared" si="3"/>
        <v>CRPF_MV_XXX_R5_C2</v>
      </c>
      <c r="F10" s="49" t="str">
        <f t="shared" si="4"/>
        <v>CRPF_EAD_XXX_R5_C3</v>
      </c>
      <c r="G10" s="49" t="str">
        <f t="shared" si="1"/>
        <v>CRPF_CRC_XXX_R5_C4</v>
      </c>
      <c r="H10" s="49" t="str">
        <f t="shared" si="5"/>
        <v>CRPF_PD_XXX_R5_C5</v>
      </c>
      <c r="I10" s="49" t="str">
        <f t="shared" si="6"/>
        <v>CRPF_LGD_XXX_R5_C6</v>
      </c>
      <c r="J10" s="49" t="str">
        <f t="shared" si="7"/>
        <v>CRPF_MVREL_XXX_R5_C7</v>
      </c>
      <c r="K10" s="49" t="str">
        <f t="shared" si="2"/>
        <v>CRPF_CRCREL_XXX_R5_C8</v>
      </c>
    </row>
    <row r="11" spans="1:11" x14ac:dyDescent="0.35">
      <c r="B11" s="35" t="s">
        <v>350</v>
      </c>
      <c r="C11" s="35" t="s">
        <v>259</v>
      </c>
      <c r="D11" s="49" t="str">
        <f t="shared" si="0"/>
        <v>CRPF_NGE_XXX_R6_C1</v>
      </c>
      <c r="E11" s="49" t="str">
        <f t="shared" si="3"/>
        <v>CRPF_MV_XXX_R6_C2</v>
      </c>
      <c r="F11" s="49" t="str">
        <f t="shared" si="4"/>
        <v>CRPF_EAD_XXX_R6_C3</v>
      </c>
      <c r="G11" s="49" t="str">
        <f t="shared" si="1"/>
        <v>CRPF_CRC_XXX_R6_C4</v>
      </c>
      <c r="H11" s="49" t="str">
        <f t="shared" si="5"/>
        <v>CRPF_PD_XXX_R6_C5</v>
      </c>
      <c r="I11" s="49" t="str">
        <f t="shared" si="6"/>
        <v>CRPF_LGD_XXX_R6_C6</v>
      </c>
      <c r="J11" s="49" t="str">
        <f t="shared" si="7"/>
        <v>CRPF_MVREL_XXX_R6_C7</v>
      </c>
      <c r="K11" s="49" t="str">
        <f t="shared" si="2"/>
        <v>CRPF_CRCREL_XXX_R6_C8</v>
      </c>
    </row>
    <row r="12" spans="1:11" x14ac:dyDescent="0.35">
      <c r="B12" s="35" t="s">
        <v>351</v>
      </c>
      <c r="C12" s="35" t="s">
        <v>260</v>
      </c>
      <c r="D12" s="49" t="str">
        <f t="shared" si="0"/>
        <v>CRPF_NGE_XXX_R7_C1</v>
      </c>
      <c r="E12" s="49" t="str">
        <f t="shared" si="3"/>
        <v>CRPF_MV_XXX_R7_C2</v>
      </c>
      <c r="F12" s="49" t="str">
        <f t="shared" si="4"/>
        <v>CRPF_EAD_XXX_R7_C3</v>
      </c>
      <c r="G12" s="49" t="str">
        <f t="shared" si="1"/>
        <v>CRPF_CRC_XXX_R7_C4</v>
      </c>
      <c r="H12" s="49" t="str">
        <f t="shared" si="5"/>
        <v>CRPF_PD_XXX_R7_C5</v>
      </c>
      <c r="I12" s="49" t="str">
        <f t="shared" si="6"/>
        <v>CRPF_LGD_XXX_R7_C6</v>
      </c>
      <c r="J12" s="49" t="str">
        <f t="shared" si="7"/>
        <v>CRPF_MVREL_XXX_R7_C7</v>
      </c>
      <c r="K12" s="49" t="str">
        <f t="shared" si="2"/>
        <v>CRPF_CRCREL_XXX_R7_C8</v>
      </c>
    </row>
    <row r="13" spans="1:11" x14ac:dyDescent="0.35">
      <c r="B13" s="35" t="s">
        <v>352</v>
      </c>
      <c r="C13" s="35" t="s">
        <v>261</v>
      </c>
      <c r="D13" s="49" t="str">
        <f t="shared" si="0"/>
        <v>CRPF_NGE_XXX_R8_C1</v>
      </c>
      <c r="E13" s="49" t="str">
        <f t="shared" si="3"/>
        <v>CRPF_MV_XXX_R8_C2</v>
      </c>
      <c r="F13" s="49" t="str">
        <f t="shared" si="4"/>
        <v>CRPF_EAD_XXX_R8_C3</v>
      </c>
      <c r="G13" s="49" t="str">
        <f t="shared" si="1"/>
        <v>CRPF_CRC_XXX_R8_C4</v>
      </c>
      <c r="H13" s="49" t="str">
        <f t="shared" si="5"/>
        <v>CRPF_PD_XXX_R8_C5</v>
      </c>
      <c r="I13" s="49" t="str">
        <f t="shared" si="6"/>
        <v>CRPF_LGD_XXX_R8_C6</v>
      </c>
      <c r="J13" s="49" t="str">
        <f t="shared" si="7"/>
        <v>CRPF_MVREL_XXX_R8_C7</v>
      </c>
      <c r="K13" s="49" t="str">
        <f t="shared" si="2"/>
        <v>CRPF_CRCREL_XXX_R8_C8</v>
      </c>
    </row>
    <row r="14" spans="1:11" x14ac:dyDescent="0.35">
      <c r="B14" s="35" t="s">
        <v>353</v>
      </c>
      <c r="C14" s="35" t="s">
        <v>262</v>
      </c>
      <c r="D14" s="49" t="str">
        <f t="shared" si="0"/>
        <v>CRPF_NGE_XXX_R9_C1</v>
      </c>
      <c r="E14" s="49" t="str">
        <f t="shared" si="3"/>
        <v>CRPF_MV_XXX_R9_C2</v>
      </c>
      <c r="F14" s="49" t="str">
        <f t="shared" si="4"/>
        <v>CRPF_EAD_XXX_R9_C3</v>
      </c>
      <c r="G14" s="49" t="str">
        <f t="shared" si="1"/>
        <v>CRPF_CRC_XXX_R9_C4</v>
      </c>
      <c r="H14" s="49" t="str">
        <f t="shared" si="5"/>
        <v>CRPF_PD_XXX_R9_C5</v>
      </c>
      <c r="I14" s="49" t="str">
        <f t="shared" si="6"/>
        <v>CRPF_LGD_XXX_R9_C6</v>
      </c>
      <c r="J14" s="49" t="str">
        <f t="shared" si="7"/>
        <v>CRPF_MVREL_XXX_R9_C7</v>
      </c>
      <c r="K14" s="49" t="str">
        <f t="shared" si="2"/>
        <v>CRPF_CRCREL_XXX_R9_C8</v>
      </c>
    </row>
    <row r="15" spans="1:11" x14ac:dyDescent="0.35">
      <c r="B15" s="35" t="s">
        <v>354</v>
      </c>
      <c r="C15" s="35" t="s">
        <v>263</v>
      </c>
      <c r="D15" s="49" t="str">
        <f t="shared" si="0"/>
        <v>CRPF_NGE_XXX_R10_C1</v>
      </c>
      <c r="E15" s="49" t="str">
        <f t="shared" si="3"/>
        <v>CRPF_MV_XXX_R10_C2</v>
      </c>
      <c r="F15" s="49" t="str">
        <f t="shared" si="4"/>
        <v>CRPF_EAD_XXX_R10_C3</v>
      </c>
      <c r="G15" s="49" t="str">
        <f t="shared" si="1"/>
        <v>CRPF_CRC_XXX_R10_C4</v>
      </c>
      <c r="H15" s="49" t="str">
        <f t="shared" si="5"/>
        <v>CRPF_PD_XXX_R10_C5</v>
      </c>
      <c r="I15" s="49" t="str">
        <f t="shared" si="6"/>
        <v>CRPF_LGD_XXX_R10_C6</v>
      </c>
      <c r="J15" s="49" t="str">
        <f t="shared" si="7"/>
        <v>CRPF_MVREL_XXX_R10_C7</v>
      </c>
      <c r="K15" s="49" t="str">
        <f t="shared" si="2"/>
        <v>CRPF_CRCREL_XXX_R10_C8</v>
      </c>
    </row>
    <row r="16" spans="1:11" x14ac:dyDescent="0.35">
      <c r="A16" s="107"/>
      <c r="B16" s="72" t="s">
        <v>355</v>
      </c>
      <c r="C16" s="35" t="s">
        <v>264</v>
      </c>
      <c r="D16" s="112"/>
      <c r="E16" s="49" t="str">
        <f t="shared" si="3"/>
        <v>CRPF_MV_XXX_R11_C2</v>
      </c>
      <c r="F16" s="49" t="str">
        <f t="shared" si="4"/>
        <v>CRPF_EAD_XXX_R11_C3</v>
      </c>
      <c r="G16" s="49" t="str">
        <f t="shared" si="1"/>
        <v>CRPF_CRC_XXX_R11_C4</v>
      </c>
      <c r="H16" s="49" t="str">
        <f t="shared" si="5"/>
        <v>CRPF_PD_XXX_R11_C5</v>
      </c>
      <c r="I16" s="49" t="str">
        <f t="shared" si="6"/>
        <v>CRPF_LGD_XXX_R11_C6</v>
      </c>
      <c r="J16" s="49" t="str">
        <f t="shared" si="7"/>
        <v>CRPF_MVREL_XXX_R11_C7</v>
      </c>
      <c r="K16" s="49" t="str">
        <f t="shared" si="2"/>
        <v>CRPF_CRCREL_XXX_R11_C8</v>
      </c>
    </row>
    <row r="17" spans="1:11" x14ac:dyDescent="0.35">
      <c r="B17" s="72" t="s">
        <v>356</v>
      </c>
      <c r="C17" s="35" t="s">
        <v>265</v>
      </c>
      <c r="D17" s="112"/>
      <c r="E17" s="49" t="str">
        <f t="shared" si="3"/>
        <v>CRPF_MV_XXX_R12_C2</v>
      </c>
      <c r="F17" s="49" t="str">
        <f t="shared" si="4"/>
        <v>CRPF_EAD_XXX_R12_C3</v>
      </c>
      <c r="G17" s="49" t="str">
        <f t="shared" si="1"/>
        <v>CRPF_CRC_XXX_R12_C4</v>
      </c>
      <c r="H17" s="112"/>
      <c r="I17" s="112"/>
      <c r="J17" s="49" t="str">
        <f t="shared" si="7"/>
        <v>CRPF_MVREL_XXX_R12_C7</v>
      </c>
      <c r="K17" s="49" t="str">
        <f t="shared" si="2"/>
        <v>CRPF_CRCREL_XXX_R12_C8</v>
      </c>
    </row>
    <row r="18" spans="1:11" x14ac:dyDescent="0.35">
      <c r="B18" s="72" t="s">
        <v>357</v>
      </c>
      <c r="C18" s="35" t="s">
        <v>266</v>
      </c>
      <c r="D18" s="112"/>
      <c r="E18" s="49" t="str">
        <f t="shared" si="3"/>
        <v>CRPF_MV_XXX_R13_C2</v>
      </c>
      <c r="F18" s="49" t="str">
        <f t="shared" si="4"/>
        <v>CRPF_EAD_XXX_R13_C3</v>
      </c>
      <c r="G18" s="49" t="str">
        <f t="shared" si="1"/>
        <v>CRPF_CRC_XXX_R13_C4</v>
      </c>
      <c r="H18" s="112"/>
      <c r="I18" s="112"/>
      <c r="J18" s="49" t="str">
        <f t="shared" si="7"/>
        <v>CRPF_MVREL_XXX_R13_C7</v>
      </c>
      <c r="K18" s="49" t="str">
        <f t="shared" si="2"/>
        <v>CRPF_CRCREL_XXX_R13_C8</v>
      </c>
    </row>
    <row r="19" spans="1:11" x14ac:dyDescent="0.35">
      <c r="A19" s="107"/>
      <c r="B19" s="73"/>
      <c r="C19" s="73"/>
      <c r="D19" s="109"/>
      <c r="E19" s="109"/>
      <c r="F19" s="109"/>
      <c r="G19" s="109"/>
      <c r="H19" s="109"/>
    </row>
    <row r="20" spans="1:11" ht="24" x14ac:dyDescent="0.35">
      <c r="A20" s="107"/>
      <c r="B20" s="35"/>
      <c r="C20" s="72"/>
      <c r="D20" s="94" t="s">
        <v>358</v>
      </c>
      <c r="E20" s="94" t="s">
        <v>338</v>
      </c>
      <c r="F20" s="94" t="s">
        <v>150</v>
      </c>
      <c r="G20" s="94" t="s">
        <v>339</v>
      </c>
      <c r="H20" s="94" t="s">
        <v>340</v>
      </c>
      <c r="I20" s="94" t="s">
        <v>341</v>
      </c>
      <c r="J20" s="94" t="s">
        <v>342</v>
      </c>
      <c r="K20" s="94" t="s">
        <v>343</v>
      </c>
    </row>
    <row r="21" spans="1:11" x14ac:dyDescent="0.35">
      <c r="A21" s="107"/>
      <c r="B21" s="72" t="s">
        <v>359</v>
      </c>
      <c r="C21" s="72"/>
      <c r="D21" s="45" t="s">
        <v>228</v>
      </c>
      <c r="E21" s="45" t="s">
        <v>229</v>
      </c>
      <c r="F21" s="45" t="s">
        <v>230</v>
      </c>
      <c r="G21" s="45" t="s">
        <v>231</v>
      </c>
      <c r="H21" s="45" t="s">
        <v>232</v>
      </c>
      <c r="I21" s="45" t="s">
        <v>233</v>
      </c>
      <c r="J21" s="45" t="s">
        <v>234</v>
      </c>
      <c r="K21" s="45" t="s">
        <v>235</v>
      </c>
    </row>
    <row r="22" spans="1:11" x14ac:dyDescent="0.35">
      <c r="B22" s="35" t="s">
        <v>360</v>
      </c>
      <c r="C22" s="35" t="s">
        <v>267</v>
      </c>
      <c r="D22" s="49" t="str">
        <f>"CRPF_NSE_XXX_" &amp; $C22 &amp; "_" &amp; D$5</f>
        <v>CRPF_NSE_XXX_R14_C1</v>
      </c>
      <c r="E22" s="49" t="str">
        <f>"CRPF_MV_XXX_" &amp; $C22 &amp; "_" &amp; E$5</f>
        <v>CRPF_MV_XXX_R14_C2</v>
      </c>
      <c r="F22" s="49" t="str">
        <f>"CRPF_EAD_XXX_" &amp; $C22 &amp; "_" &amp; F$5</f>
        <v>CRPF_EAD_XXX_R14_C3</v>
      </c>
      <c r="G22" s="49" t="str">
        <f t="shared" ref="G22:G34" si="8">"CRPF_CRC_XXX_" &amp; $C22 &amp; "_" &amp; G$5</f>
        <v>CRPF_CRC_XXX_R14_C4</v>
      </c>
      <c r="H22" s="49" t="str">
        <f>"CRPF_PD_XXX_" &amp; $C22 &amp; "_" &amp; H$5</f>
        <v>CRPF_PD_XXX_R14_C5</v>
      </c>
      <c r="I22" s="49" t="str">
        <f>"CRPF_LGD_XXX_" &amp; $C22 &amp; "_" &amp; I$5</f>
        <v>CRPF_LGD_XXX_R14_C6</v>
      </c>
      <c r="J22" s="49" t="str">
        <f>"CRPF_MVREL_XXX_" &amp; $C22 &amp; "_" &amp; J$5</f>
        <v>CRPF_MVREL_XXX_R14_C7</v>
      </c>
      <c r="K22" s="49" t="str">
        <f t="shared" ref="K22:K34" si="9">"CRPF_CRCREL_XXX_" &amp; $C22 &amp; "_" &amp; K$5</f>
        <v>CRPF_CRCREL_XXX_R14_C8</v>
      </c>
    </row>
    <row r="23" spans="1:11" x14ac:dyDescent="0.35">
      <c r="B23" s="35" t="s">
        <v>361</v>
      </c>
      <c r="C23" s="35" t="s">
        <v>268</v>
      </c>
      <c r="D23" s="49" t="str">
        <f t="shared" ref="D23:D31" si="10">"CRPF_NSE_XXX_" &amp; $C23 &amp; "_" &amp; D$5</f>
        <v>CRPF_NSE_XXX_R15_C1</v>
      </c>
      <c r="E23" s="49" t="str">
        <f t="shared" ref="E23:E34" si="11">"CRPF_MV_XXX_" &amp; $C23 &amp; "_" &amp; E$5</f>
        <v>CRPF_MV_XXX_R15_C2</v>
      </c>
      <c r="F23" s="49" t="str">
        <f t="shared" ref="F23:F34" si="12">"CRPF_EAD_XXX_" &amp; $C23 &amp; "_" &amp; F$5</f>
        <v>CRPF_EAD_XXX_R15_C3</v>
      </c>
      <c r="G23" s="49" t="str">
        <f t="shared" si="8"/>
        <v>CRPF_CRC_XXX_R15_C4</v>
      </c>
      <c r="H23" s="49" t="str">
        <f t="shared" ref="H23:H32" si="13">"CRPF_PD_XXX_" &amp; $C23 &amp; "_" &amp; H$5</f>
        <v>CRPF_PD_XXX_R15_C5</v>
      </c>
      <c r="I23" s="49" t="str">
        <f t="shared" ref="I23:I32" si="14">"CRPF_LGD_XXX_" &amp; $C23 &amp; "_" &amp; I$5</f>
        <v>CRPF_LGD_XXX_R15_C6</v>
      </c>
      <c r="J23" s="49" t="str">
        <f t="shared" ref="J23:J34" si="15">"CRPF_MVREL_XXX_" &amp; $C23 &amp; "_" &amp; J$5</f>
        <v>CRPF_MVREL_XXX_R15_C7</v>
      </c>
      <c r="K23" s="49" t="str">
        <f t="shared" si="9"/>
        <v>CRPF_CRCREL_XXX_R15_C8</v>
      </c>
    </row>
    <row r="24" spans="1:11" x14ac:dyDescent="0.35">
      <c r="B24" s="35" t="s">
        <v>362</v>
      </c>
      <c r="C24" s="35" t="s">
        <v>269</v>
      </c>
      <c r="D24" s="49" t="str">
        <f t="shared" si="10"/>
        <v>CRPF_NSE_XXX_R16_C1</v>
      </c>
      <c r="E24" s="49" t="str">
        <f t="shared" si="11"/>
        <v>CRPF_MV_XXX_R16_C2</v>
      </c>
      <c r="F24" s="49" t="str">
        <f t="shared" si="12"/>
        <v>CRPF_EAD_XXX_R16_C3</v>
      </c>
      <c r="G24" s="49" t="str">
        <f t="shared" si="8"/>
        <v>CRPF_CRC_XXX_R16_C4</v>
      </c>
      <c r="H24" s="49" t="str">
        <f t="shared" si="13"/>
        <v>CRPF_PD_XXX_R16_C5</v>
      </c>
      <c r="I24" s="49" t="str">
        <f t="shared" si="14"/>
        <v>CRPF_LGD_XXX_R16_C6</v>
      </c>
      <c r="J24" s="49" t="str">
        <f t="shared" si="15"/>
        <v>CRPF_MVREL_XXX_R16_C7</v>
      </c>
      <c r="K24" s="49" t="str">
        <f t="shared" si="9"/>
        <v>CRPF_CRCREL_XXX_R16_C8</v>
      </c>
    </row>
    <row r="25" spans="1:11" x14ac:dyDescent="0.35">
      <c r="B25" s="35" t="s">
        <v>363</v>
      </c>
      <c r="C25" s="35" t="s">
        <v>270</v>
      </c>
      <c r="D25" s="49" t="str">
        <f t="shared" si="10"/>
        <v>CRPF_NSE_XXX_R17_C1</v>
      </c>
      <c r="E25" s="49" t="str">
        <f t="shared" si="11"/>
        <v>CRPF_MV_XXX_R17_C2</v>
      </c>
      <c r="F25" s="49" t="str">
        <f t="shared" si="12"/>
        <v>CRPF_EAD_XXX_R17_C3</v>
      </c>
      <c r="G25" s="49" t="str">
        <f t="shared" si="8"/>
        <v>CRPF_CRC_XXX_R17_C4</v>
      </c>
      <c r="H25" s="49" t="str">
        <f t="shared" si="13"/>
        <v>CRPF_PD_XXX_R17_C5</v>
      </c>
      <c r="I25" s="49" t="str">
        <f t="shared" si="14"/>
        <v>CRPF_LGD_XXX_R17_C6</v>
      </c>
      <c r="J25" s="49" t="str">
        <f t="shared" si="15"/>
        <v>CRPF_MVREL_XXX_R17_C7</v>
      </c>
      <c r="K25" s="49" t="str">
        <f t="shared" si="9"/>
        <v>CRPF_CRCREL_XXX_R17_C8</v>
      </c>
    </row>
    <row r="26" spans="1:11" x14ac:dyDescent="0.35">
      <c r="B26" s="35" t="s">
        <v>364</v>
      </c>
      <c r="C26" s="35" t="s">
        <v>271</v>
      </c>
      <c r="D26" s="49" t="str">
        <f t="shared" si="10"/>
        <v>CRPF_NSE_XXX_R18_C1</v>
      </c>
      <c r="E26" s="49" t="str">
        <f t="shared" si="11"/>
        <v>CRPF_MV_XXX_R18_C2</v>
      </c>
      <c r="F26" s="49" t="str">
        <f t="shared" si="12"/>
        <v>CRPF_EAD_XXX_R18_C3</v>
      </c>
      <c r="G26" s="49" t="str">
        <f t="shared" si="8"/>
        <v>CRPF_CRC_XXX_R18_C4</v>
      </c>
      <c r="H26" s="49" t="str">
        <f t="shared" si="13"/>
        <v>CRPF_PD_XXX_R18_C5</v>
      </c>
      <c r="I26" s="49" t="str">
        <f t="shared" si="14"/>
        <v>CRPF_LGD_XXX_R18_C6</v>
      </c>
      <c r="J26" s="49" t="str">
        <f t="shared" si="15"/>
        <v>CRPF_MVREL_XXX_R18_C7</v>
      </c>
      <c r="K26" s="49" t="str">
        <f t="shared" si="9"/>
        <v>CRPF_CRCREL_XXX_R18_C8</v>
      </c>
    </row>
    <row r="27" spans="1:11" x14ac:dyDescent="0.35">
      <c r="B27" s="35" t="s">
        <v>365</v>
      </c>
      <c r="C27" s="35" t="s">
        <v>272</v>
      </c>
      <c r="D27" s="49" t="str">
        <f t="shared" si="10"/>
        <v>CRPF_NSE_XXX_R19_C1</v>
      </c>
      <c r="E27" s="49" t="str">
        <f t="shared" si="11"/>
        <v>CRPF_MV_XXX_R19_C2</v>
      </c>
      <c r="F27" s="49" t="str">
        <f t="shared" si="12"/>
        <v>CRPF_EAD_XXX_R19_C3</v>
      </c>
      <c r="G27" s="49" t="str">
        <f t="shared" si="8"/>
        <v>CRPF_CRC_XXX_R19_C4</v>
      </c>
      <c r="H27" s="49" t="str">
        <f t="shared" si="13"/>
        <v>CRPF_PD_XXX_R19_C5</v>
      </c>
      <c r="I27" s="49" t="str">
        <f t="shared" si="14"/>
        <v>CRPF_LGD_XXX_R19_C6</v>
      </c>
      <c r="J27" s="49" t="str">
        <f t="shared" si="15"/>
        <v>CRPF_MVREL_XXX_R19_C7</v>
      </c>
      <c r="K27" s="49" t="str">
        <f t="shared" si="9"/>
        <v>CRPF_CRCREL_XXX_R19_C8</v>
      </c>
    </row>
    <row r="28" spans="1:11" x14ac:dyDescent="0.35">
      <c r="B28" s="35" t="s">
        <v>366</v>
      </c>
      <c r="C28" s="35" t="s">
        <v>273</v>
      </c>
      <c r="D28" s="49" t="str">
        <f t="shared" si="10"/>
        <v>CRPF_NSE_XXX_R20_C1</v>
      </c>
      <c r="E28" s="49" t="str">
        <f t="shared" si="11"/>
        <v>CRPF_MV_XXX_R20_C2</v>
      </c>
      <c r="F28" s="49" t="str">
        <f t="shared" si="12"/>
        <v>CRPF_EAD_XXX_R20_C3</v>
      </c>
      <c r="G28" s="49" t="str">
        <f t="shared" si="8"/>
        <v>CRPF_CRC_XXX_R20_C4</v>
      </c>
      <c r="H28" s="49" t="str">
        <f t="shared" si="13"/>
        <v>CRPF_PD_XXX_R20_C5</v>
      </c>
      <c r="I28" s="49" t="str">
        <f t="shared" si="14"/>
        <v>CRPF_LGD_XXX_R20_C6</v>
      </c>
      <c r="J28" s="49" t="str">
        <f t="shared" si="15"/>
        <v>CRPF_MVREL_XXX_R20_C7</v>
      </c>
      <c r="K28" s="49" t="str">
        <f t="shared" si="9"/>
        <v>CRPF_CRCREL_XXX_R20_C8</v>
      </c>
    </row>
    <row r="29" spans="1:11" x14ac:dyDescent="0.35">
      <c r="B29" s="35" t="s">
        <v>367</v>
      </c>
      <c r="C29" s="35" t="s">
        <v>274</v>
      </c>
      <c r="D29" s="49" t="str">
        <f t="shared" si="10"/>
        <v>CRPF_NSE_XXX_R21_C1</v>
      </c>
      <c r="E29" s="49" t="str">
        <f t="shared" si="11"/>
        <v>CRPF_MV_XXX_R21_C2</v>
      </c>
      <c r="F29" s="49" t="str">
        <f t="shared" si="12"/>
        <v>CRPF_EAD_XXX_R21_C3</v>
      </c>
      <c r="G29" s="49" t="str">
        <f t="shared" si="8"/>
        <v>CRPF_CRC_XXX_R21_C4</v>
      </c>
      <c r="H29" s="49" t="str">
        <f t="shared" si="13"/>
        <v>CRPF_PD_XXX_R21_C5</v>
      </c>
      <c r="I29" s="49" t="str">
        <f t="shared" si="14"/>
        <v>CRPF_LGD_XXX_R21_C6</v>
      </c>
      <c r="J29" s="49" t="str">
        <f t="shared" si="15"/>
        <v>CRPF_MVREL_XXX_R21_C7</v>
      </c>
      <c r="K29" s="49" t="str">
        <f t="shared" si="9"/>
        <v>CRPF_CRCREL_XXX_R21_C8</v>
      </c>
    </row>
    <row r="30" spans="1:11" x14ac:dyDescent="0.35">
      <c r="B30" s="35" t="s">
        <v>368</v>
      </c>
      <c r="C30" s="35" t="s">
        <v>275</v>
      </c>
      <c r="D30" s="49" t="str">
        <f t="shared" si="10"/>
        <v>CRPF_NSE_XXX_R22_C1</v>
      </c>
      <c r="E30" s="49" t="str">
        <f t="shared" si="11"/>
        <v>CRPF_MV_XXX_R22_C2</v>
      </c>
      <c r="F30" s="49" t="str">
        <f t="shared" si="12"/>
        <v>CRPF_EAD_XXX_R22_C3</v>
      </c>
      <c r="G30" s="49" t="str">
        <f t="shared" si="8"/>
        <v>CRPF_CRC_XXX_R22_C4</v>
      </c>
      <c r="H30" s="49" t="str">
        <f t="shared" si="13"/>
        <v>CRPF_PD_XXX_R22_C5</v>
      </c>
      <c r="I30" s="49" t="str">
        <f t="shared" si="14"/>
        <v>CRPF_LGD_XXX_R22_C6</v>
      </c>
      <c r="J30" s="49" t="str">
        <f t="shared" si="15"/>
        <v>CRPF_MVREL_XXX_R22_C7</v>
      </c>
      <c r="K30" s="49" t="str">
        <f t="shared" si="9"/>
        <v>CRPF_CRCREL_XXX_R22_C8</v>
      </c>
    </row>
    <row r="31" spans="1:11" x14ac:dyDescent="0.35">
      <c r="B31" s="35" t="s">
        <v>369</v>
      </c>
      <c r="C31" s="35" t="s">
        <v>276</v>
      </c>
      <c r="D31" s="49" t="str">
        <f t="shared" si="10"/>
        <v>CRPF_NSE_XXX_R23_C1</v>
      </c>
      <c r="E31" s="49" t="str">
        <f t="shared" si="11"/>
        <v>CRPF_MV_XXX_R23_C2</v>
      </c>
      <c r="F31" s="49" t="str">
        <f t="shared" si="12"/>
        <v>CRPF_EAD_XXX_R23_C3</v>
      </c>
      <c r="G31" s="49" t="str">
        <f t="shared" si="8"/>
        <v>CRPF_CRC_XXX_R23_C4</v>
      </c>
      <c r="H31" s="49" t="str">
        <f t="shared" si="13"/>
        <v>CRPF_PD_XXX_R23_C5</v>
      </c>
      <c r="I31" s="49" t="str">
        <f t="shared" si="14"/>
        <v>CRPF_LGD_XXX_R23_C6</v>
      </c>
      <c r="J31" s="49" t="str">
        <f t="shared" si="15"/>
        <v>CRPF_MVREL_XXX_R23_C7</v>
      </c>
      <c r="K31" s="49" t="str">
        <f t="shared" si="9"/>
        <v>CRPF_CRCREL_XXX_R23_C8</v>
      </c>
    </row>
    <row r="32" spans="1:11" x14ac:dyDescent="0.35">
      <c r="A32" s="107"/>
      <c r="B32" s="72" t="s">
        <v>355</v>
      </c>
      <c r="C32" s="35" t="s">
        <v>277</v>
      </c>
      <c r="D32" s="112"/>
      <c r="E32" s="49" t="str">
        <f t="shared" si="11"/>
        <v>CRPF_MV_XXX_R24_C2</v>
      </c>
      <c r="F32" s="49" t="str">
        <f t="shared" si="12"/>
        <v>CRPF_EAD_XXX_R24_C3</v>
      </c>
      <c r="G32" s="49" t="str">
        <f t="shared" si="8"/>
        <v>CRPF_CRC_XXX_R24_C4</v>
      </c>
      <c r="H32" s="49" t="str">
        <f t="shared" si="13"/>
        <v>CRPF_PD_XXX_R24_C5</v>
      </c>
      <c r="I32" s="49" t="str">
        <f t="shared" si="14"/>
        <v>CRPF_LGD_XXX_R24_C6</v>
      </c>
      <c r="J32" s="49" t="str">
        <f t="shared" si="15"/>
        <v>CRPF_MVREL_XXX_R24_C7</v>
      </c>
      <c r="K32" s="49" t="str">
        <f t="shared" si="9"/>
        <v>CRPF_CRCREL_XXX_R24_C8</v>
      </c>
    </row>
    <row r="33" spans="1:11" x14ac:dyDescent="0.35">
      <c r="B33" s="72" t="s">
        <v>356</v>
      </c>
      <c r="C33" s="35" t="s">
        <v>278</v>
      </c>
      <c r="D33" s="112"/>
      <c r="E33" s="49" t="str">
        <f t="shared" si="11"/>
        <v>CRPF_MV_XXX_R25_C2</v>
      </c>
      <c r="F33" s="49" t="str">
        <f t="shared" si="12"/>
        <v>CRPF_EAD_XXX_R25_C3</v>
      </c>
      <c r="G33" s="49" t="str">
        <f t="shared" si="8"/>
        <v>CRPF_CRC_XXX_R25_C4</v>
      </c>
      <c r="H33" s="112"/>
      <c r="I33" s="112"/>
      <c r="J33" s="49" t="str">
        <f t="shared" si="15"/>
        <v>CRPF_MVREL_XXX_R25_C7</v>
      </c>
      <c r="K33" s="49" t="str">
        <f t="shared" si="9"/>
        <v>CRPF_CRCREL_XXX_R25_C8</v>
      </c>
    </row>
    <row r="34" spans="1:11" x14ac:dyDescent="0.35">
      <c r="B34" s="72" t="s">
        <v>357</v>
      </c>
      <c r="C34" s="35" t="s">
        <v>279</v>
      </c>
      <c r="D34" s="112"/>
      <c r="E34" s="49" t="str">
        <f t="shared" si="11"/>
        <v>CRPF_MV_XXX_R26_C2</v>
      </c>
      <c r="F34" s="49" t="str">
        <f t="shared" si="12"/>
        <v>CRPF_EAD_XXX_R26_C3</v>
      </c>
      <c r="G34" s="49" t="str">
        <f t="shared" si="8"/>
        <v>CRPF_CRC_XXX_R26_C4</v>
      </c>
      <c r="H34" s="112"/>
      <c r="I34" s="112"/>
      <c r="J34" s="49" t="str">
        <f t="shared" si="15"/>
        <v>CRPF_MVREL_XXX_R26_C7</v>
      </c>
      <c r="K34" s="49" t="str">
        <f t="shared" si="9"/>
        <v>CRPF_CRCREL_XXX_R26_C8</v>
      </c>
    </row>
    <row r="35" spans="1:11" x14ac:dyDescent="0.35">
      <c r="A35" s="107"/>
      <c r="B35" s="73"/>
      <c r="C35" s="73"/>
      <c r="D35" s="109"/>
      <c r="E35" s="109"/>
      <c r="F35" s="109"/>
      <c r="G35" s="109"/>
      <c r="H35" s="109"/>
    </row>
    <row r="36" spans="1:11" ht="24" x14ac:dyDescent="0.35">
      <c r="A36" s="107"/>
      <c r="B36" s="35"/>
      <c r="C36" s="72"/>
      <c r="D36" s="94" t="s">
        <v>337</v>
      </c>
      <c r="E36" s="94" t="s">
        <v>338</v>
      </c>
      <c r="F36" s="94" t="s">
        <v>150</v>
      </c>
      <c r="G36" s="94" t="s">
        <v>339</v>
      </c>
      <c r="H36" s="94" t="s">
        <v>340</v>
      </c>
      <c r="I36" s="94" t="s">
        <v>341</v>
      </c>
      <c r="J36" s="94" t="s">
        <v>342</v>
      </c>
      <c r="K36" s="94" t="s">
        <v>343</v>
      </c>
    </row>
    <row r="37" spans="1:11" x14ac:dyDescent="0.35">
      <c r="A37" s="107"/>
      <c r="B37" s="72" t="s">
        <v>370</v>
      </c>
      <c r="C37" s="72"/>
      <c r="D37" s="45" t="s">
        <v>228</v>
      </c>
      <c r="E37" s="45" t="s">
        <v>229</v>
      </c>
      <c r="F37" s="45" t="s">
        <v>230</v>
      </c>
      <c r="G37" s="45" t="s">
        <v>231</v>
      </c>
      <c r="H37" s="45" t="s">
        <v>232</v>
      </c>
      <c r="I37" s="45" t="s">
        <v>233</v>
      </c>
      <c r="J37" s="45" t="s">
        <v>234</v>
      </c>
      <c r="K37" s="45" t="s">
        <v>235</v>
      </c>
    </row>
    <row r="38" spans="1:11" x14ac:dyDescent="0.35">
      <c r="B38" s="35" t="s">
        <v>345</v>
      </c>
      <c r="C38" s="35" t="s">
        <v>288</v>
      </c>
      <c r="D38" s="49" t="str">
        <f t="shared" ref="D38:D47" si="16">"CRPF_NGE_XXX_" &amp; $C38 &amp; "_" &amp; D$5</f>
        <v>CRPF_NGE_XXX_R27_C1</v>
      </c>
      <c r="E38" s="49" t="str">
        <f>"CRPF_MV_XXX_" &amp; $C38 &amp; "_" &amp; E$5</f>
        <v>CRPF_MV_XXX_R27_C2</v>
      </c>
      <c r="F38" s="49" t="str">
        <f>"CRPF_EAD_XXX_" &amp; $C38 &amp; "_" &amp; F$5</f>
        <v>CRPF_EAD_XXX_R27_C3</v>
      </c>
      <c r="G38" s="49" t="str">
        <f t="shared" ref="G38:G50" si="17">"CRPF_CRC_XXX_" &amp; $C38 &amp; "_" &amp; G$5</f>
        <v>CRPF_CRC_XXX_R27_C4</v>
      </c>
      <c r="H38" s="49" t="str">
        <f>"CRPF_PD_XXX_" &amp; $C38 &amp; "_" &amp; H$5</f>
        <v>CRPF_PD_XXX_R27_C5</v>
      </c>
      <c r="I38" s="49" t="str">
        <f>"CRPF_LGD_XXX_" &amp; $C38 &amp; "_" &amp; I$5</f>
        <v>CRPF_LGD_XXX_R27_C6</v>
      </c>
      <c r="J38" s="49" t="str">
        <f>"CRPF_MVREL_XXX_" &amp; $C38 &amp; "_" &amp; J$5</f>
        <v>CRPF_MVREL_XXX_R27_C7</v>
      </c>
      <c r="K38" s="49" t="str">
        <f t="shared" ref="K38:K50" si="18">"CRPF_CRCREL_XXX_" &amp; $C38 &amp; "_" &amp; K$5</f>
        <v>CRPF_CRCREL_XXX_R27_C8</v>
      </c>
    </row>
    <row r="39" spans="1:11" x14ac:dyDescent="0.35">
      <c r="B39" s="35" t="s">
        <v>346</v>
      </c>
      <c r="C39" s="35" t="s">
        <v>282</v>
      </c>
      <c r="D39" s="49" t="str">
        <f t="shared" si="16"/>
        <v>CRPF_NGE_XXX_R28_C1</v>
      </c>
      <c r="E39" s="49" t="str">
        <f t="shared" ref="E39:E50" si="19">"CRPF_MV_XXX_" &amp; $C39 &amp; "_" &amp; E$5</f>
        <v>CRPF_MV_XXX_R28_C2</v>
      </c>
      <c r="F39" s="49" t="str">
        <f t="shared" ref="F39:F50" si="20">"CRPF_EAD_XXX_" &amp; $C39 &amp; "_" &amp; F$5</f>
        <v>CRPF_EAD_XXX_R28_C3</v>
      </c>
      <c r="G39" s="49" t="str">
        <f t="shared" si="17"/>
        <v>CRPF_CRC_XXX_R28_C4</v>
      </c>
      <c r="H39" s="49" t="str">
        <f t="shared" ref="H39:H48" si="21">"CRPF_PD_XXX_" &amp; $C39 &amp; "_" &amp; H$5</f>
        <v>CRPF_PD_XXX_R28_C5</v>
      </c>
      <c r="I39" s="49" t="str">
        <f t="shared" ref="I39:I48" si="22">"CRPF_LGD_XXX_" &amp; $C39 &amp; "_" &amp; I$5</f>
        <v>CRPF_LGD_XXX_R28_C6</v>
      </c>
      <c r="J39" s="49" t="str">
        <f t="shared" ref="J39:J50" si="23">"CRPF_MVREL_XXX_" &amp; $C39 &amp; "_" &amp; J$5</f>
        <v>CRPF_MVREL_XXX_R28_C7</v>
      </c>
      <c r="K39" s="49" t="str">
        <f t="shared" si="18"/>
        <v>CRPF_CRCREL_XXX_R28_C8</v>
      </c>
    </row>
    <row r="40" spans="1:11" x14ac:dyDescent="0.35">
      <c r="B40" s="35" t="s">
        <v>347</v>
      </c>
      <c r="C40" s="35" t="s">
        <v>283</v>
      </c>
      <c r="D40" s="49" t="str">
        <f t="shared" si="16"/>
        <v>CRPF_NGE_XXX_R29_C1</v>
      </c>
      <c r="E40" s="49" t="str">
        <f t="shared" si="19"/>
        <v>CRPF_MV_XXX_R29_C2</v>
      </c>
      <c r="F40" s="49" t="str">
        <f t="shared" si="20"/>
        <v>CRPF_EAD_XXX_R29_C3</v>
      </c>
      <c r="G40" s="49" t="str">
        <f t="shared" si="17"/>
        <v>CRPF_CRC_XXX_R29_C4</v>
      </c>
      <c r="H40" s="49" t="str">
        <f t="shared" si="21"/>
        <v>CRPF_PD_XXX_R29_C5</v>
      </c>
      <c r="I40" s="49" t="str">
        <f t="shared" si="22"/>
        <v>CRPF_LGD_XXX_R29_C6</v>
      </c>
      <c r="J40" s="49" t="str">
        <f t="shared" si="23"/>
        <v>CRPF_MVREL_XXX_R29_C7</v>
      </c>
      <c r="K40" s="49" t="str">
        <f t="shared" si="18"/>
        <v>CRPF_CRCREL_XXX_R29_C8</v>
      </c>
    </row>
    <row r="41" spans="1:11" x14ac:dyDescent="0.35">
      <c r="B41" s="35" t="s">
        <v>348</v>
      </c>
      <c r="C41" s="35" t="s">
        <v>284</v>
      </c>
      <c r="D41" s="49" t="str">
        <f t="shared" si="16"/>
        <v>CRPF_NGE_XXX_R30_C1</v>
      </c>
      <c r="E41" s="49" t="str">
        <f t="shared" si="19"/>
        <v>CRPF_MV_XXX_R30_C2</v>
      </c>
      <c r="F41" s="49" t="str">
        <f t="shared" si="20"/>
        <v>CRPF_EAD_XXX_R30_C3</v>
      </c>
      <c r="G41" s="49" t="str">
        <f t="shared" si="17"/>
        <v>CRPF_CRC_XXX_R30_C4</v>
      </c>
      <c r="H41" s="49" t="str">
        <f t="shared" si="21"/>
        <v>CRPF_PD_XXX_R30_C5</v>
      </c>
      <c r="I41" s="49" t="str">
        <f t="shared" si="22"/>
        <v>CRPF_LGD_XXX_R30_C6</v>
      </c>
      <c r="J41" s="49" t="str">
        <f t="shared" si="23"/>
        <v>CRPF_MVREL_XXX_R30_C7</v>
      </c>
      <c r="K41" s="49" t="str">
        <f t="shared" si="18"/>
        <v>CRPF_CRCREL_XXX_R30_C8</v>
      </c>
    </row>
    <row r="42" spans="1:11" x14ac:dyDescent="0.35">
      <c r="B42" s="35" t="s">
        <v>349</v>
      </c>
      <c r="C42" s="35" t="s">
        <v>285</v>
      </c>
      <c r="D42" s="49" t="str">
        <f t="shared" si="16"/>
        <v>CRPF_NGE_XXX_R31_C1</v>
      </c>
      <c r="E42" s="49" t="str">
        <f t="shared" si="19"/>
        <v>CRPF_MV_XXX_R31_C2</v>
      </c>
      <c r="F42" s="49" t="str">
        <f t="shared" si="20"/>
        <v>CRPF_EAD_XXX_R31_C3</v>
      </c>
      <c r="G42" s="49" t="str">
        <f t="shared" si="17"/>
        <v>CRPF_CRC_XXX_R31_C4</v>
      </c>
      <c r="H42" s="49" t="str">
        <f t="shared" si="21"/>
        <v>CRPF_PD_XXX_R31_C5</v>
      </c>
      <c r="I42" s="49" t="str">
        <f t="shared" si="22"/>
        <v>CRPF_LGD_XXX_R31_C6</v>
      </c>
      <c r="J42" s="49" t="str">
        <f t="shared" si="23"/>
        <v>CRPF_MVREL_XXX_R31_C7</v>
      </c>
      <c r="K42" s="49" t="str">
        <f t="shared" si="18"/>
        <v>CRPF_CRCREL_XXX_R31_C8</v>
      </c>
    </row>
    <row r="43" spans="1:11" x14ac:dyDescent="0.35">
      <c r="B43" s="35" t="s">
        <v>350</v>
      </c>
      <c r="C43" s="35" t="s">
        <v>286</v>
      </c>
      <c r="D43" s="49" t="str">
        <f t="shared" si="16"/>
        <v>CRPF_NGE_XXX_R32_C1</v>
      </c>
      <c r="E43" s="49" t="str">
        <f t="shared" si="19"/>
        <v>CRPF_MV_XXX_R32_C2</v>
      </c>
      <c r="F43" s="49" t="str">
        <f t="shared" si="20"/>
        <v>CRPF_EAD_XXX_R32_C3</v>
      </c>
      <c r="G43" s="49" t="str">
        <f t="shared" si="17"/>
        <v>CRPF_CRC_XXX_R32_C4</v>
      </c>
      <c r="H43" s="49" t="str">
        <f t="shared" si="21"/>
        <v>CRPF_PD_XXX_R32_C5</v>
      </c>
      <c r="I43" s="49" t="str">
        <f t="shared" si="22"/>
        <v>CRPF_LGD_XXX_R32_C6</v>
      </c>
      <c r="J43" s="49" t="str">
        <f t="shared" si="23"/>
        <v>CRPF_MVREL_XXX_R32_C7</v>
      </c>
      <c r="K43" s="49" t="str">
        <f t="shared" si="18"/>
        <v>CRPF_CRCREL_XXX_R32_C8</v>
      </c>
    </row>
    <row r="44" spans="1:11" x14ac:dyDescent="0.35">
      <c r="B44" s="35" t="s">
        <v>351</v>
      </c>
      <c r="C44" s="35" t="s">
        <v>287</v>
      </c>
      <c r="D44" s="49" t="str">
        <f t="shared" si="16"/>
        <v>CRPF_NGE_XXX_R33_C1</v>
      </c>
      <c r="E44" s="49" t="str">
        <f t="shared" si="19"/>
        <v>CRPF_MV_XXX_R33_C2</v>
      </c>
      <c r="F44" s="49" t="str">
        <f t="shared" si="20"/>
        <v>CRPF_EAD_XXX_R33_C3</v>
      </c>
      <c r="G44" s="49" t="str">
        <f t="shared" si="17"/>
        <v>CRPF_CRC_XXX_R33_C4</v>
      </c>
      <c r="H44" s="49" t="str">
        <f t="shared" si="21"/>
        <v>CRPF_PD_XXX_R33_C5</v>
      </c>
      <c r="I44" s="49" t="str">
        <f t="shared" si="22"/>
        <v>CRPF_LGD_XXX_R33_C6</v>
      </c>
      <c r="J44" s="49" t="str">
        <f t="shared" si="23"/>
        <v>CRPF_MVREL_XXX_R33_C7</v>
      </c>
      <c r="K44" s="49" t="str">
        <f t="shared" si="18"/>
        <v>CRPF_CRCREL_XXX_R33_C8</v>
      </c>
    </row>
    <row r="45" spans="1:11" x14ac:dyDescent="0.35">
      <c r="B45" s="35" t="s">
        <v>352</v>
      </c>
      <c r="C45" s="35" t="s">
        <v>289</v>
      </c>
      <c r="D45" s="49" t="str">
        <f t="shared" si="16"/>
        <v>CRPF_NGE_XXX_R34_C1</v>
      </c>
      <c r="E45" s="49" t="str">
        <f t="shared" si="19"/>
        <v>CRPF_MV_XXX_R34_C2</v>
      </c>
      <c r="F45" s="49" t="str">
        <f t="shared" si="20"/>
        <v>CRPF_EAD_XXX_R34_C3</v>
      </c>
      <c r="G45" s="49" t="str">
        <f t="shared" si="17"/>
        <v>CRPF_CRC_XXX_R34_C4</v>
      </c>
      <c r="H45" s="49" t="str">
        <f t="shared" si="21"/>
        <v>CRPF_PD_XXX_R34_C5</v>
      </c>
      <c r="I45" s="49" t="str">
        <f t="shared" si="22"/>
        <v>CRPF_LGD_XXX_R34_C6</v>
      </c>
      <c r="J45" s="49" t="str">
        <f t="shared" si="23"/>
        <v>CRPF_MVREL_XXX_R34_C7</v>
      </c>
      <c r="K45" s="49" t="str">
        <f t="shared" si="18"/>
        <v>CRPF_CRCREL_XXX_R34_C8</v>
      </c>
    </row>
    <row r="46" spans="1:11" x14ac:dyDescent="0.35">
      <c r="B46" s="35" t="s">
        <v>353</v>
      </c>
      <c r="C46" s="35" t="s">
        <v>290</v>
      </c>
      <c r="D46" s="49" t="str">
        <f t="shared" si="16"/>
        <v>CRPF_NGE_XXX_R35_C1</v>
      </c>
      <c r="E46" s="49" t="str">
        <f t="shared" si="19"/>
        <v>CRPF_MV_XXX_R35_C2</v>
      </c>
      <c r="F46" s="49" t="str">
        <f t="shared" si="20"/>
        <v>CRPF_EAD_XXX_R35_C3</v>
      </c>
      <c r="G46" s="49" t="str">
        <f t="shared" si="17"/>
        <v>CRPF_CRC_XXX_R35_C4</v>
      </c>
      <c r="H46" s="49" t="str">
        <f t="shared" si="21"/>
        <v>CRPF_PD_XXX_R35_C5</v>
      </c>
      <c r="I46" s="49" t="str">
        <f t="shared" si="22"/>
        <v>CRPF_LGD_XXX_R35_C6</v>
      </c>
      <c r="J46" s="49" t="str">
        <f t="shared" si="23"/>
        <v>CRPF_MVREL_XXX_R35_C7</v>
      </c>
      <c r="K46" s="49" t="str">
        <f t="shared" si="18"/>
        <v>CRPF_CRCREL_XXX_R35_C8</v>
      </c>
    </row>
    <row r="47" spans="1:11" x14ac:dyDescent="0.35">
      <c r="B47" s="35" t="s">
        <v>354</v>
      </c>
      <c r="C47" s="35" t="s">
        <v>291</v>
      </c>
      <c r="D47" s="49" t="str">
        <f t="shared" si="16"/>
        <v>CRPF_NGE_XXX_R36_C1</v>
      </c>
      <c r="E47" s="49" t="str">
        <f t="shared" si="19"/>
        <v>CRPF_MV_XXX_R36_C2</v>
      </c>
      <c r="F47" s="49" t="str">
        <f t="shared" si="20"/>
        <v>CRPF_EAD_XXX_R36_C3</v>
      </c>
      <c r="G47" s="49" t="str">
        <f t="shared" si="17"/>
        <v>CRPF_CRC_XXX_R36_C4</v>
      </c>
      <c r="H47" s="49" t="str">
        <f t="shared" si="21"/>
        <v>CRPF_PD_XXX_R36_C5</v>
      </c>
      <c r="I47" s="49" t="str">
        <f t="shared" si="22"/>
        <v>CRPF_LGD_XXX_R36_C6</v>
      </c>
      <c r="J47" s="49" t="str">
        <f t="shared" si="23"/>
        <v>CRPF_MVREL_XXX_R36_C7</v>
      </c>
      <c r="K47" s="49" t="str">
        <f t="shared" si="18"/>
        <v>CRPF_CRCREL_XXX_R36_C8</v>
      </c>
    </row>
    <row r="48" spans="1:11" x14ac:dyDescent="0.35">
      <c r="A48" s="107"/>
      <c r="B48" s="72" t="s">
        <v>355</v>
      </c>
      <c r="C48" s="35" t="s">
        <v>292</v>
      </c>
      <c r="D48" s="112"/>
      <c r="E48" s="49" t="str">
        <f t="shared" si="19"/>
        <v>CRPF_MV_XXX_R37_C2</v>
      </c>
      <c r="F48" s="49" t="str">
        <f t="shared" si="20"/>
        <v>CRPF_EAD_XXX_R37_C3</v>
      </c>
      <c r="G48" s="49" t="str">
        <f t="shared" si="17"/>
        <v>CRPF_CRC_XXX_R37_C4</v>
      </c>
      <c r="H48" s="49" t="str">
        <f t="shared" si="21"/>
        <v>CRPF_PD_XXX_R37_C5</v>
      </c>
      <c r="I48" s="49" t="str">
        <f t="shared" si="22"/>
        <v>CRPF_LGD_XXX_R37_C6</v>
      </c>
      <c r="J48" s="49" t="str">
        <f t="shared" si="23"/>
        <v>CRPF_MVREL_XXX_R37_C7</v>
      </c>
      <c r="K48" s="49" t="str">
        <f t="shared" si="18"/>
        <v>CRPF_CRCREL_XXX_R37_C8</v>
      </c>
    </row>
    <row r="49" spans="1:11" x14ac:dyDescent="0.35">
      <c r="B49" s="72" t="s">
        <v>356</v>
      </c>
      <c r="C49" s="35" t="s">
        <v>293</v>
      </c>
      <c r="D49" s="112"/>
      <c r="E49" s="49" t="str">
        <f t="shared" si="19"/>
        <v>CRPF_MV_XXX_R38_C2</v>
      </c>
      <c r="F49" s="49" t="str">
        <f t="shared" si="20"/>
        <v>CRPF_EAD_XXX_R38_C3</v>
      </c>
      <c r="G49" s="49" t="str">
        <f t="shared" si="17"/>
        <v>CRPF_CRC_XXX_R38_C4</v>
      </c>
      <c r="H49" s="112"/>
      <c r="I49" s="112"/>
      <c r="J49" s="49" t="str">
        <f t="shared" si="23"/>
        <v>CRPF_MVREL_XXX_R38_C7</v>
      </c>
      <c r="K49" s="49" t="str">
        <f t="shared" si="18"/>
        <v>CRPF_CRCREL_XXX_R38_C8</v>
      </c>
    </row>
    <row r="50" spans="1:11" x14ac:dyDescent="0.35">
      <c r="B50" s="72" t="s">
        <v>357</v>
      </c>
      <c r="C50" s="35" t="s">
        <v>294</v>
      </c>
      <c r="D50" s="112"/>
      <c r="E50" s="49" t="str">
        <f t="shared" si="19"/>
        <v>CRPF_MV_XXX_R39_C2</v>
      </c>
      <c r="F50" s="49" t="str">
        <f t="shared" si="20"/>
        <v>CRPF_EAD_XXX_R39_C3</v>
      </c>
      <c r="G50" s="49" t="str">
        <f t="shared" si="17"/>
        <v>CRPF_CRC_XXX_R39_C4</v>
      </c>
      <c r="H50" s="112"/>
      <c r="I50" s="112"/>
      <c r="J50" s="49" t="str">
        <f t="shared" si="23"/>
        <v>CRPF_MVREL_XXX_R39_C7</v>
      </c>
      <c r="K50" s="49" t="str">
        <f t="shared" si="18"/>
        <v>CRPF_CRCREL_XXX_R39_C8</v>
      </c>
    </row>
    <row r="51" spans="1:11" x14ac:dyDescent="0.35">
      <c r="A51" s="107"/>
      <c r="B51" s="73"/>
      <c r="C51" s="73"/>
      <c r="D51" s="109"/>
      <c r="E51" s="109"/>
      <c r="F51" s="109"/>
      <c r="G51" s="109"/>
      <c r="H51" s="109"/>
    </row>
    <row r="52" spans="1:11" ht="24" x14ac:dyDescent="0.35">
      <c r="A52" s="107"/>
      <c r="B52" s="35"/>
      <c r="C52" s="72"/>
      <c r="D52" s="94" t="s">
        <v>358</v>
      </c>
      <c r="E52" s="94" t="s">
        <v>338</v>
      </c>
      <c r="F52" s="94" t="s">
        <v>150</v>
      </c>
      <c r="G52" s="94" t="s">
        <v>339</v>
      </c>
      <c r="H52" s="94" t="s">
        <v>340</v>
      </c>
      <c r="I52" s="94" t="s">
        <v>341</v>
      </c>
      <c r="J52" s="94" t="s">
        <v>342</v>
      </c>
      <c r="K52" s="94" t="s">
        <v>343</v>
      </c>
    </row>
    <row r="53" spans="1:11" x14ac:dyDescent="0.35">
      <c r="A53" s="107"/>
      <c r="B53" s="72" t="s">
        <v>371</v>
      </c>
      <c r="C53" s="72"/>
      <c r="D53" s="45" t="s">
        <v>228</v>
      </c>
      <c r="E53" s="45" t="s">
        <v>229</v>
      </c>
      <c r="F53" s="45" t="s">
        <v>230</v>
      </c>
      <c r="G53" s="45" t="s">
        <v>231</v>
      </c>
      <c r="H53" s="45" t="s">
        <v>232</v>
      </c>
      <c r="I53" s="45" t="s">
        <v>233</v>
      </c>
      <c r="J53" s="45" t="s">
        <v>234</v>
      </c>
      <c r="K53" s="45" t="s">
        <v>235</v>
      </c>
    </row>
    <row r="54" spans="1:11" x14ac:dyDescent="0.35">
      <c r="B54" s="35" t="s">
        <v>360</v>
      </c>
      <c r="C54" s="35" t="s">
        <v>295</v>
      </c>
      <c r="D54" s="49" t="str">
        <f>"CRPF_NSE_XXX_" &amp; $C54 &amp; "_" &amp; D$5</f>
        <v>CRPF_NSE_XXX_R40_C1</v>
      </c>
      <c r="E54" s="49" t="str">
        <f>"CRPF_MV_XXX_" &amp; $C54 &amp; "_" &amp; E$5</f>
        <v>CRPF_MV_XXX_R40_C2</v>
      </c>
      <c r="F54" s="49" t="str">
        <f>"CRPF_EAD_XXX_" &amp; $C54 &amp; "_" &amp; F$5</f>
        <v>CRPF_EAD_XXX_R40_C3</v>
      </c>
      <c r="G54" s="49" t="str">
        <f t="shared" ref="G54:G66" si="24">"CRPF_CRC_XXX_" &amp; $C54 &amp; "_" &amp; G$5</f>
        <v>CRPF_CRC_XXX_R40_C4</v>
      </c>
      <c r="H54" s="49" t="str">
        <f>"CRPF_PD_XXX_" &amp; $C54 &amp; "_" &amp; H$5</f>
        <v>CRPF_PD_XXX_R40_C5</v>
      </c>
      <c r="I54" s="49" t="str">
        <f>"CRPF_LGD_XXX_" &amp; $C54 &amp; "_" &amp; I$5</f>
        <v>CRPF_LGD_XXX_R40_C6</v>
      </c>
      <c r="J54" s="49" t="str">
        <f>"CRPF_MVREL_XXX_" &amp; $C54 &amp; "_" &amp; J$5</f>
        <v>CRPF_MVREL_XXX_R40_C7</v>
      </c>
      <c r="K54" s="49" t="str">
        <f t="shared" ref="K54:K66" si="25">"CRPF_CRCREL_XXX_" &amp; $C54 &amp; "_" &amp; K$5</f>
        <v>CRPF_CRCREL_XXX_R40_C8</v>
      </c>
    </row>
    <row r="55" spans="1:11" x14ac:dyDescent="0.35">
      <c r="B55" s="35" t="s">
        <v>361</v>
      </c>
      <c r="C55" s="35" t="s">
        <v>296</v>
      </c>
      <c r="D55" s="49" t="str">
        <f t="shared" ref="D55:D63" si="26">"CRPF_NSE_XXX_" &amp; $C55 &amp; "_" &amp; D$5</f>
        <v>CRPF_NSE_XXX_R41_C1</v>
      </c>
      <c r="E55" s="49" t="str">
        <f t="shared" ref="E55:E66" si="27">"CRPF_MV_XXX_" &amp; $C55 &amp; "_" &amp; E$5</f>
        <v>CRPF_MV_XXX_R41_C2</v>
      </c>
      <c r="F55" s="49" t="str">
        <f t="shared" ref="F55:F66" si="28">"CRPF_EAD_XXX_" &amp; $C55 &amp; "_" &amp; F$5</f>
        <v>CRPF_EAD_XXX_R41_C3</v>
      </c>
      <c r="G55" s="49" t="str">
        <f t="shared" si="24"/>
        <v>CRPF_CRC_XXX_R41_C4</v>
      </c>
      <c r="H55" s="49" t="str">
        <f t="shared" ref="H55:H64" si="29">"CRPF_PD_XXX_" &amp; $C55 &amp; "_" &amp; H$5</f>
        <v>CRPF_PD_XXX_R41_C5</v>
      </c>
      <c r="I55" s="49" t="str">
        <f t="shared" ref="I55:I64" si="30">"CRPF_LGD_XXX_" &amp; $C55 &amp; "_" &amp; I$5</f>
        <v>CRPF_LGD_XXX_R41_C6</v>
      </c>
      <c r="J55" s="49" t="str">
        <f t="shared" ref="J55:J66" si="31">"CRPF_MVREL_XXX_" &amp; $C55 &amp; "_" &amp; J$5</f>
        <v>CRPF_MVREL_XXX_R41_C7</v>
      </c>
      <c r="K55" s="49" t="str">
        <f t="shared" si="25"/>
        <v>CRPF_CRCREL_XXX_R41_C8</v>
      </c>
    </row>
    <row r="56" spans="1:11" x14ac:dyDescent="0.35">
      <c r="B56" s="35" t="s">
        <v>362</v>
      </c>
      <c r="C56" s="35" t="s">
        <v>297</v>
      </c>
      <c r="D56" s="49" t="str">
        <f t="shared" si="26"/>
        <v>CRPF_NSE_XXX_R42_C1</v>
      </c>
      <c r="E56" s="49" t="str">
        <f t="shared" si="27"/>
        <v>CRPF_MV_XXX_R42_C2</v>
      </c>
      <c r="F56" s="49" t="str">
        <f t="shared" si="28"/>
        <v>CRPF_EAD_XXX_R42_C3</v>
      </c>
      <c r="G56" s="49" t="str">
        <f t="shared" si="24"/>
        <v>CRPF_CRC_XXX_R42_C4</v>
      </c>
      <c r="H56" s="49" t="str">
        <f t="shared" si="29"/>
        <v>CRPF_PD_XXX_R42_C5</v>
      </c>
      <c r="I56" s="49" t="str">
        <f t="shared" si="30"/>
        <v>CRPF_LGD_XXX_R42_C6</v>
      </c>
      <c r="J56" s="49" t="str">
        <f t="shared" si="31"/>
        <v>CRPF_MVREL_XXX_R42_C7</v>
      </c>
      <c r="K56" s="49" t="str">
        <f t="shared" si="25"/>
        <v>CRPF_CRCREL_XXX_R42_C8</v>
      </c>
    </row>
    <row r="57" spans="1:11" x14ac:dyDescent="0.35">
      <c r="B57" s="35" t="s">
        <v>363</v>
      </c>
      <c r="C57" s="35" t="s">
        <v>298</v>
      </c>
      <c r="D57" s="49" t="str">
        <f t="shared" si="26"/>
        <v>CRPF_NSE_XXX_R43_C1</v>
      </c>
      <c r="E57" s="49" t="str">
        <f t="shared" si="27"/>
        <v>CRPF_MV_XXX_R43_C2</v>
      </c>
      <c r="F57" s="49" t="str">
        <f t="shared" si="28"/>
        <v>CRPF_EAD_XXX_R43_C3</v>
      </c>
      <c r="G57" s="49" t="str">
        <f t="shared" si="24"/>
        <v>CRPF_CRC_XXX_R43_C4</v>
      </c>
      <c r="H57" s="49" t="str">
        <f t="shared" si="29"/>
        <v>CRPF_PD_XXX_R43_C5</v>
      </c>
      <c r="I57" s="49" t="str">
        <f t="shared" si="30"/>
        <v>CRPF_LGD_XXX_R43_C6</v>
      </c>
      <c r="J57" s="49" t="str">
        <f t="shared" si="31"/>
        <v>CRPF_MVREL_XXX_R43_C7</v>
      </c>
      <c r="K57" s="49" t="str">
        <f t="shared" si="25"/>
        <v>CRPF_CRCREL_XXX_R43_C8</v>
      </c>
    </row>
    <row r="58" spans="1:11" x14ac:dyDescent="0.35">
      <c r="B58" s="35" t="s">
        <v>364</v>
      </c>
      <c r="C58" s="35" t="s">
        <v>299</v>
      </c>
      <c r="D58" s="49" t="str">
        <f t="shared" si="26"/>
        <v>CRPF_NSE_XXX_R44_C1</v>
      </c>
      <c r="E58" s="49" t="str">
        <f t="shared" si="27"/>
        <v>CRPF_MV_XXX_R44_C2</v>
      </c>
      <c r="F58" s="49" t="str">
        <f t="shared" si="28"/>
        <v>CRPF_EAD_XXX_R44_C3</v>
      </c>
      <c r="G58" s="49" t="str">
        <f t="shared" si="24"/>
        <v>CRPF_CRC_XXX_R44_C4</v>
      </c>
      <c r="H58" s="49" t="str">
        <f t="shared" si="29"/>
        <v>CRPF_PD_XXX_R44_C5</v>
      </c>
      <c r="I58" s="49" t="str">
        <f t="shared" si="30"/>
        <v>CRPF_LGD_XXX_R44_C6</v>
      </c>
      <c r="J58" s="49" t="str">
        <f t="shared" si="31"/>
        <v>CRPF_MVREL_XXX_R44_C7</v>
      </c>
      <c r="K58" s="49" t="str">
        <f t="shared" si="25"/>
        <v>CRPF_CRCREL_XXX_R44_C8</v>
      </c>
    </row>
    <row r="59" spans="1:11" x14ac:dyDescent="0.35">
      <c r="B59" s="35" t="s">
        <v>365</v>
      </c>
      <c r="C59" s="35" t="s">
        <v>300</v>
      </c>
      <c r="D59" s="49" t="str">
        <f t="shared" si="26"/>
        <v>CRPF_NSE_XXX_R45_C1</v>
      </c>
      <c r="E59" s="49" t="str">
        <f t="shared" si="27"/>
        <v>CRPF_MV_XXX_R45_C2</v>
      </c>
      <c r="F59" s="49" t="str">
        <f t="shared" si="28"/>
        <v>CRPF_EAD_XXX_R45_C3</v>
      </c>
      <c r="G59" s="49" t="str">
        <f t="shared" si="24"/>
        <v>CRPF_CRC_XXX_R45_C4</v>
      </c>
      <c r="H59" s="49" t="str">
        <f t="shared" si="29"/>
        <v>CRPF_PD_XXX_R45_C5</v>
      </c>
      <c r="I59" s="49" t="str">
        <f t="shared" si="30"/>
        <v>CRPF_LGD_XXX_R45_C6</v>
      </c>
      <c r="J59" s="49" t="str">
        <f t="shared" si="31"/>
        <v>CRPF_MVREL_XXX_R45_C7</v>
      </c>
      <c r="K59" s="49" t="str">
        <f t="shared" si="25"/>
        <v>CRPF_CRCREL_XXX_R45_C8</v>
      </c>
    </row>
    <row r="60" spans="1:11" x14ac:dyDescent="0.35">
      <c r="B60" s="35" t="s">
        <v>366</v>
      </c>
      <c r="C60" s="35" t="s">
        <v>301</v>
      </c>
      <c r="D60" s="49" t="str">
        <f t="shared" si="26"/>
        <v>CRPF_NSE_XXX_R46_C1</v>
      </c>
      <c r="E60" s="49" t="str">
        <f t="shared" si="27"/>
        <v>CRPF_MV_XXX_R46_C2</v>
      </c>
      <c r="F60" s="49" t="str">
        <f t="shared" si="28"/>
        <v>CRPF_EAD_XXX_R46_C3</v>
      </c>
      <c r="G60" s="49" t="str">
        <f t="shared" si="24"/>
        <v>CRPF_CRC_XXX_R46_C4</v>
      </c>
      <c r="H60" s="49" t="str">
        <f t="shared" si="29"/>
        <v>CRPF_PD_XXX_R46_C5</v>
      </c>
      <c r="I60" s="49" t="str">
        <f t="shared" si="30"/>
        <v>CRPF_LGD_XXX_R46_C6</v>
      </c>
      <c r="J60" s="49" t="str">
        <f t="shared" si="31"/>
        <v>CRPF_MVREL_XXX_R46_C7</v>
      </c>
      <c r="K60" s="49" t="str">
        <f t="shared" si="25"/>
        <v>CRPF_CRCREL_XXX_R46_C8</v>
      </c>
    </row>
    <row r="61" spans="1:11" x14ac:dyDescent="0.35">
      <c r="B61" s="35" t="s">
        <v>367</v>
      </c>
      <c r="C61" s="35" t="s">
        <v>302</v>
      </c>
      <c r="D61" s="49" t="str">
        <f t="shared" si="26"/>
        <v>CRPF_NSE_XXX_R47_C1</v>
      </c>
      <c r="E61" s="49" t="str">
        <f t="shared" si="27"/>
        <v>CRPF_MV_XXX_R47_C2</v>
      </c>
      <c r="F61" s="49" t="str">
        <f t="shared" si="28"/>
        <v>CRPF_EAD_XXX_R47_C3</v>
      </c>
      <c r="G61" s="49" t="str">
        <f t="shared" si="24"/>
        <v>CRPF_CRC_XXX_R47_C4</v>
      </c>
      <c r="H61" s="49" t="str">
        <f t="shared" si="29"/>
        <v>CRPF_PD_XXX_R47_C5</v>
      </c>
      <c r="I61" s="49" t="str">
        <f t="shared" si="30"/>
        <v>CRPF_LGD_XXX_R47_C6</v>
      </c>
      <c r="J61" s="49" t="str">
        <f t="shared" si="31"/>
        <v>CRPF_MVREL_XXX_R47_C7</v>
      </c>
      <c r="K61" s="49" t="str">
        <f t="shared" si="25"/>
        <v>CRPF_CRCREL_XXX_R47_C8</v>
      </c>
    </row>
    <row r="62" spans="1:11" x14ac:dyDescent="0.35">
      <c r="B62" s="35" t="s">
        <v>368</v>
      </c>
      <c r="C62" s="35" t="s">
        <v>303</v>
      </c>
      <c r="D62" s="49" t="str">
        <f t="shared" si="26"/>
        <v>CRPF_NSE_XXX_R48_C1</v>
      </c>
      <c r="E62" s="49" t="str">
        <f t="shared" si="27"/>
        <v>CRPF_MV_XXX_R48_C2</v>
      </c>
      <c r="F62" s="49" t="str">
        <f t="shared" si="28"/>
        <v>CRPF_EAD_XXX_R48_C3</v>
      </c>
      <c r="G62" s="49" t="str">
        <f t="shared" si="24"/>
        <v>CRPF_CRC_XXX_R48_C4</v>
      </c>
      <c r="H62" s="49" t="str">
        <f t="shared" si="29"/>
        <v>CRPF_PD_XXX_R48_C5</v>
      </c>
      <c r="I62" s="49" t="str">
        <f t="shared" si="30"/>
        <v>CRPF_LGD_XXX_R48_C6</v>
      </c>
      <c r="J62" s="49" t="str">
        <f t="shared" si="31"/>
        <v>CRPF_MVREL_XXX_R48_C7</v>
      </c>
      <c r="K62" s="49" t="str">
        <f t="shared" si="25"/>
        <v>CRPF_CRCREL_XXX_R48_C8</v>
      </c>
    </row>
    <row r="63" spans="1:11" x14ac:dyDescent="0.35">
      <c r="B63" s="35" t="s">
        <v>369</v>
      </c>
      <c r="C63" s="35" t="s">
        <v>304</v>
      </c>
      <c r="D63" s="49" t="str">
        <f t="shared" si="26"/>
        <v>CRPF_NSE_XXX_R49_C1</v>
      </c>
      <c r="E63" s="49" t="str">
        <f t="shared" si="27"/>
        <v>CRPF_MV_XXX_R49_C2</v>
      </c>
      <c r="F63" s="49" t="str">
        <f t="shared" si="28"/>
        <v>CRPF_EAD_XXX_R49_C3</v>
      </c>
      <c r="G63" s="49" t="str">
        <f t="shared" si="24"/>
        <v>CRPF_CRC_XXX_R49_C4</v>
      </c>
      <c r="H63" s="49" t="str">
        <f t="shared" si="29"/>
        <v>CRPF_PD_XXX_R49_C5</v>
      </c>
      <c r="I63" s="49" t="str">
        <f t="shared" si="30"/>
        <v>CRPF_LGD_XXX_R49_C6</v>
      </c>
      <c r="J63" s="49" t="str">
        <f t="shared" si="31"/>
        <v>CRPF_MVREL_XXX_R49_C7</v>
      </c>
      <c r="K63" s="49" t="str">
        <f t="shared" si="25"/>
        <v>CRPF_CRCREL_XXX_R49_C8</v>
      </c>
    </row>
    <row r="64" spans="1:11" x14ac:dyDescent="0.35">
      <c r="A64" s="107"/>
      <c r="B64" s="72" t="s">
        <v>355</v>
      </c>
      <c r="C64" s="35" t="s">
        <v>309</v>
      </c>
      <c r="D64" s="112"/>
      <c r="E64" s="49" t="str">
        <f t="shared" si="27"/>
        <v>CRPF_MV_XXX_R50_C2</v>
      </c>
      <c r="F64" s="49" t="str">
        <f t="shared" si="28"/>
        <v>CRPF_EAD_XXX_R50_C3</v>
      </c>
      <c r="G64" s="49" t="str">
        <f t="shared" si="24"/>
        <v>CRPF_CRC_XXX_R50_C4</v>
      </c>
      <c r="H64" s="49" t="str">
        <f t="shared" si="29"/>
        <v>CRPF_PD_XXX_R50_C5</v>
      </c>
      <c r="I64" s="49" t="str">
        <f t="shared" si="30"/>
        <v>CRPF_LGD_XXX_R50_C6</v>
      </c>
      <c r="J64" s="49" t="str">
        <f t="shared" si="31"/>
        <v>CRPF_MVREL_XXX_R50_C7</v>
      </c>
      <c r="K64" s="49" t="str">
        <f t="shared" si="25"/>
        <v>CRPF_CRCREL_XXX_R50_C8</v>
      </c>
    </row>
    <row r="65" spans="1:11" x14ac:dyDescent="0.35">
      <c r="B65" s="72" t="s">
        <v>356</v>
      </c>
      <c r="C65" s="35" t="s">
        <v>310</v>
      </c>
      <c r="D65" s="112"/>
      <c r="E65" s="49" t="str">
        <f t="shared" si="27"/>
        <v>CRPF_MV_XXX_R51_C2</v>
      </c>
      <c r="F65" s="49" t="str">
        <f t="shared" si="28"/>
        <v>CRPF_EAD_XXX_R51_C3</v>
      </c>
      <c r="G65" s="49" t="str">
        <f t="shared" si="24"/>
        <v>CRPF_CRC_XXX_R51_C4</v>
      </c>
      <c r="H65" s="112"/>
      <c r="I65" s="112"/>
      <c r="J65" s="49" t="str">
        <f t="shared" si="31"/>
        <v>CRPF_MVREL_XXX_R51_C7</v>
      </c>
      <c r="K65" s="49" t="str">
        <f t="shared" si="25"/>
        <v>CRPF_CRCREL_XXX_R51_C8</v>
      </c>
    </row>
    <row r="66" spans="1:11" x14ac:dyDescent="0.35">
      <c r="B66" s="72" t="s">
        <v>357</v>
      </c>
      <c r="C66" s="35" t="s">
        <v>328</v>
      </c>
      <c r="D66" s="112"/>
      <c r="E66" s="49" t="str">
        <f t="shared" si="27"/>
        <v>CRPF_MV_XXX_R52_C2</v>
      </c>
      <c r="F66" s="49" t="str">
        <f t="shared" si="28"/>
        <v>CRPF_EAD_XXX_R52_C3</v>
      </c>
      <c r="G66" s="49" t="str">
        <f t="shared" si="24"/>
        <v>CRPF_CRC_XXX_R52_C4</v>
      </c>
      <c r="H66" s="112"/>
      <c r="I66" s="112"/>
      <c r="J66" s="49" t="str">
        <f t="shared" si="31"/>
        <v>CRPF_MVREL_XXX_R52_C7</v>
      </c>
      <c r="K66" s="49" t="str">
        <f t="shared" si="25"/>
        <v>CRPF_CRCREL_XXX_R52_C8</v>
      </c>
    </row>
    <row r="67" spans="1:11" x14ac:dyDescent="0.35">
      <c r="A67" s="107"/>
      <c r="B67" s="73"/>
      <c r="C67" s="73"/>
      <c r="D67" s="109"/>
      <c r="E67" s="109"/>
      <c r="F67" s="109"/>
      <c r="G67" s="109"/>
      <c r="H67" s="109"/>
    </row>
    <row r="68" spans="1:11" ht="24" x14ac:dyDescent="0.35">
      <c r="A68" s="107"/>
      <c r="B68" s="35"/>
      <c r="C68" s="72"/>
      <c r="D68" s="94" t="s">
        <v>338</v>
      </c>
      <c r="E68" s="94" t="s">
        <v>150</v>
      </c>
      <c r="F68" s="94" t="s">
        <v>339</v>
      </c>
      <c r="G68" s="94" t="s">
        <v>340</v>
      </c>
      <c r="H68" s="94" t="s">
        <v>341</v>
      </c>
      <c r="I68" s="94" t="s">
        <v>342</v>
      </c>
      <c r="J68" s="94" t="s">
        <v>343</v>
      </c>
    </row>
    <row r="69" spans="1:11" x14ac:dyDescent="0.35">
      <c r="A69" s="107"/>
      <c r="B69" s="72" t="s">
        <v>42</v>
      </c>
      <c r="C69" s="72"/>
      <c r="D69" s="45" t="s">
        <v>228</v>
      </c>
      <c r="E69" s="45" t="s">
        <v>229</v>
      </c>
      <c r="F69" s="45" t="s">
        <v>230</v>
      </c>
      <c r="G69" s="45" t="s">
        <v>231</v>
      </c>
      <c r="H69" s="45" t="s">
        <v>232</v>
      </c>
      <c r="I69" s="45" t="s">
        <v>233</v>
      </c>
      <c r="J69" s="45" t="s">
        <v>234</v>
      </c>
    </row>
    <row r="70" spans="1:11" x14ac:dyDescent="0.35">
      <c r="B70" s="35" t="s">
        <v>43</v>
      </c>
      <c r="C70" s="35" t="s">
        <v>372</v>
      </c>
      <c r="D70" s="49" t="str">
        <f>"CRPF_MV_XXX_" &amp; $C70 &amp; "_" &amp; D$5</f>
        <v>CRPF_MV_XXX_R53_C1</v>
      </c>
      <c r="E70" s="49" t="str">
        <f>"CRPF_EAD_XXX_" &amp; $C70 &amp; "_" &amp; E$5</f>
        <v>CRPF_EAD_XXX_R53_C2</v>
      </c>
      <c r="F70" s="49" t="str">
        <f t="shared" ref="F70:F81" si="32">"CRPF_CRC_XXX_" &amp; $C70 &amp; "_" &amp; F$5</f>
        <v>CRPF_CRC_XXX_R53_C3</v>
      </c>
      <c r="G70" s="49" t="str">
        <f>"CRPF_PD_XXX_" &amp; $C70 &amp; "_" &amp; G$5</f>
        <v>CRPF_PD_XXX_R53_C4</v>
      </c>
      <c r="H70" s="49" t="str">
        <f>"CRPF_LGD_XXX_" &amp; $C70 &amp; "_" &amp; H$5</f>
        <v>CRPF_LGD_XXX_R53_C5</v>
      </c>
      <c r="I70" s="49" t="str">
        <f>"CRPF_MVREL_XXX_" &amp; $C70 &amp; "_" &amp; I$5</f>
        <v>CRPF_MVREL_XXX_R53_C6</v>
      </c>
      <c r="J70" s="49" t="str">
        <f t="shared" ref="J70:J81" si="33">"CRPF_CRCREL_XXX_" &amp; $C70 &amp; "_" &amp; J$5</f>
        <v>CRPF_CRCREL_XXX_R53_C7</v>
      </c>
    </row>
    <row r="71" spans="1:11" x14ac:dyDescent="0.35">
      <c r="B71" s="35" t="s">
        <v>373</v>
      </c>
      <c r="C71" s="35" t="s">
        <v>374</v>
      </c>
      <c r="D71" s="49" t="str">
        <f t="shared" ref="D71:D81" si="34">"CRPF_MV_XXX_" &amp; $C71 &amp; "_" &amp; D$5</f>
        <v>CRPF_MV_XXX_R54_C1</v>
      </c>
      <c r="E71" s="49" t="str">
        <f t="shared" ref="E71:E81" si="35">"CRPF_EAD_XXX_" &amp; $C71 &amp; "_" &amp; E$5</f>
        <v>CRPF_EAD_XXX_R54_C2</v>
      </c>
      <c r="F71" s="49" t="str">
        <f t="shared" si="32"/>
        <v>CRPF_CRC_XXX_R54_C3</v>
      </c>
      <c r="G71" s="49" t="str">
        <f t="shared" ref="G71:G80" si="36">"CRPF_PD_XXX_" &amp; $C71 &amp; "_" &amp; G$5</f>
        <v>CRPF_PD_XXX_R54_C4</v>
      </c>
      <c r="H71" s="49" t="str">
        <f t="shared" ref="H71:H80" si="37">"CRPF_LGD_XXX_" &amp; $C71 &amp; "_" &amp; H$5</f>
        <v>CRPF_LGD_XXX_R54_C5</v>
      </c>
      <c r="I71" s="49" t="str">
        <f t="shared" ref="I71:I81" si="38">"CRPF_MVREL_XXX_" &amp; $C71 &amp; "_" &amp; I$5</f>
        <v>CRPF_MVREL_XXX_R54_C6</v>
      </c>
      <c r="J71" s="49" t="str">
        <f t="shared" si="33"/>
        <v>CRPF_CRCREL_XXX_R54_C7</v>
      </c>
    </row>
    <row r="72" spans="1:11" x14ac:dyDescent="0.35">
      <c r="B72" s="35" t="s">
        <v>375</v>
      </c>
      <c r="C72" s="35" t="s">
        <v>376</v>
      </c>
      <c r="D72" s="49" t="str">
        <f t="shared" si="34"/>
        <v>CRPF_MV_XXX_R55_C1</v>
      </c>
      <c r="E72" s="49" t="str">
        <f t="shared" si="35"/>
        <v>CRPF_EAD_XXX_R55_C2</v>
      </c>
      <c r="F72" s="49" t="str">
        <f t="shared" si="32"/>
        <v>CRPF_CRC_XXX_R55_C3</v>
      </c>
      <c r="G72" s="49" t="str">
        <f t="shared" si="36"/>
        <v>CRPF_PD_XXX_R55_C4</v>
      </c>
      <c r="H72" s="49" t="str">
        <f t="shared" si="37"/>
        <v>CRPF_LGD_XXX_R55_C5</v>
      </c>
      <c r="I72" s="49" t="str">
        <f t="shared" si="38"/>
        <v>CRPF_MVREL_XXX_R55_C6</v>
      </c>
      <c r="J72" s="49" t="str">
        <f t="shared" si="33"/>
        <v>CRPF_CRCREL_XXX_R55_C7</v>
      </c>
    </row>
    <row r="73" spans="1:11" x14ac:dyDescent="0.35">
      <c r="B73" s="35" t="s">
        <v>377</v>
      </c>
      <c r="C73" s="35" t="s">
        <v>378</v>
      </c>
      <c r="D73" s="49" t="str">
        <f t="shared" si="34"/>
        <v>CRPF_MV_XXX_R56_C1</v>
      </c>
      <c r="E73" s="49" t="str">
        <f t="shared" si="35"/>
        <v>CRPF_EAD_XXX_R56_C2</v>
      </c>
      <c r="F73" s="49" t="str">
        <f t="shared" si="32"/>
        <v>CRPF_CRC_XXX_R56_C3</v>
      </c>
      <c r="G73" s="49" t="str">
        <f t="shared" si="36"/>
        <v>CRPF_PD_XXX_R56_C4</v>
      </c>
      <c r="H73" s="49" t="str">
        <f t="shared" si="37"/>
        <v>CRPF_LGD_XXX_R56_C5</v>
      </c>
      <c r="I73" s="49" t="str">
        <f t="shared" si="38"/>
        <v>CRPF_MVREL_XXX_R56_C6</v>
      </c>
      <c r="J73" s="49" t="str">
        <f t="shared" si="33"/>
        <v>CRPF_CRCREL_XXX_R56_C7</v>
      </c>
    </row>
    <row r="74" spans="1:11" x14ac:dyDescent="0.35">
      <c r="B74" s="35" t="s">
        <v>379</v>
      </c>
      <c r="C74" s="35" t="s">
        <v>380</v>
      </c>
      <c r="D74" s="49" t="str">
        <f t="shared" si="34"/>
        <v>CRPF_MV_XXX_R57_C1</v>
      </c>
      <c r="E74" s="49" t="str">
        <f t="shared" si="35"/>
        <v>CRPF_EAD_XXX_R57_C2</v>
      </c>
      <c r="F74" s="49" t="str">
        <f t="shared" si="32"/>
        <v>CRPF_CRC_XXX_R57_C3</v>
      </c>
      <c r="G74" s="49" t="str">
        <f t="shared" si="36"/>
        <v>CRPF_PD_XXX_R57_C4</v>
      </c>
      <c r="H74" s="49" t="str">
        <f t="shared" si="37"/>
        <v>CRPF_LGD_XXX_R57_C5</v>
      </c>
      <c r="I74" s="49" t="str">
        <f t="shared" si="38"/>
        <v>CRPF_MVREL_XXX_R57_C6</v>
      </c>
      <c r="J74" s="49" t="str">
        <f t="shared" si="33"/>
        <v>CRPF_CRCREL_XXX_R57_C7</v>
      </c>
    </row>
    <row r="75" spans="1:11" x14ac:dyDescent="0.35">
      <c r="B75" s="35" t="s">
        <v>381</v>
      </c>
      <c r="C75" s="35" t="s">
        <v>382</v>
      </c>
      <c r="D75" s="49" t="str">
        <f t="shared" si="34"/>
        <v>CRPF_MV_XXX_R58_C1</v>
      </c>
      <c r="E75" s="49" t="str">
        <f t="shared" si="35"/>
        <v>CRPF_EAD_XXX_R58_C2</v>
      </c>
      <c r="F75" s="49" t="str">
        <f t="shared" si="32"/>
        <v>CRPF_CRC_XXX_R58_C3</v>
      </c>
      <c r="G75" s="49" t="str">
        <f t="shared" si="36"/>
        <v>CRPF_PD_XXX_R58_C4</v>
      </c>
      <c r="H75" s="49" t="str">
        <f t="shared" si="37"/>
        <v>CRPF_LGD_XXX_R58_C5</v>
      </c>
      <c r="I75" s="49" t="str">
        <f t="shared" si="38"/>
        <v>CRPF_MVREL_XXX_R58_C6</v>
      </c>
      <c r="J75" s="49" t="str">
        <f t="shared" si="33"/>
        <v>CRPF_CRCREL_XXX_R58_C7</v>
      </c>
    </row>
    <row r="76" spans="1:11" x14ac:dyDescent="0.35">
      <c r="B76" s="35" t="s">
        <v>44</v>
      </c>
      <c r="C76" s="35" t="s">
        <v>383</v>
      </c>
      <c r="D76" s="49" t="str">
        <f t="shared" si="34"/>
        <v>CRPF_MV_XXX_R59_C1</v>
      </c>
      <c r="E76" s="49" t="str">
        <f t="shared" si="35"/>
        <v>CRPF_EAD_XXX_R59_C2</v>
      </c>
      <c r="F76" s="49" t="str">
        <f t="shared" si="32"/>
        <v>CRPF_CRC_XXX_R59_C3</v>
      </c>
      <c r="G76" s="49" t="str">
        <f t="shared" si="36"/>
        <v>CRPF_PD_XXX_R59_C4</v>
      </c>
      <c r="H76" s="49" t="str">
        <f t="shared" si="37"/>
        <v>CRPF_LGD_XXX_R59_C5</v>
      </c>
      <c r="I76" s="49" t="str">
        <f t="shared" si="38"/>
        <v>CRPF_MVREL_XXX_R59_C6</v>
      </c>
      <c r="J76" s="49" t="str">
        <f t="shared" si="33"/>
        <v>CRPF_CRCREL_XXX_R59_C7</v>
      </c>
    </row>
    <row r="77" spans="1:11" x14ac:dyDescent="0.35">
      <c r="B77" s="35" t="s">
        <v>384</v>
      </c>
      <c r="C77" s="35" t="s">
        <v>385</v>
      </c>
      <c r="D77" s="49" t="str">
        <f t="shared" si="34"/>
        <v>CRPF_MV_XXX_R60_C1</v>
      </c>
      <c r="E77" s="49" t="str">
        <f t="shared" si="35"/>
        <v>CRPF_EAD_XXX_R60_C2</v>
      </c>
      <c r="F77" s="49" t="str">
        <f t="shared" si="32"/>
        <v>CRPF_CRC_XXX_R60_C3</v>
      </c>
      <c r="G77" s="49" t="str">
        <f t="shared" si="36"/>
        <v>CRPF_PD_XXX_R60_C4</v>
      </c>
      <c r="H77" s="49" t="str">
        <f t="shared" si="37"/>
        <v>CRPF_LGD_XXX_R60_C5</v>
      </c>
      <c r="I77" s="49" t="str">
        <f t="shared" si="38"/>
        <v>CRPF_MVREL_XXX_R60_C6</v>
      </c>
      <c r="J77" s="49" t="str">
        <f t="shared" si="33"/>
        <v>CRPF_CRCREL_XXX_R60_C7</v>
      </c>
    </row>
    <row r="78" spans="1:11" x14ac:dyDescent="0.35">
      <c r="B78" s="35" t="s">
        <v>386</v>
      </c>
      <c r="C78" s="35" t="s">
        <v>387</v>
      </c>
      <c r="D78" s="49" t="str">
        <f t="shared" si="34"/>
        <v>CRPF_MV_XXX_R61_C1</v>
      </c>
      <c r="E78" s="49" t="str">
        <f t="shared" si="35"/>
        <v>CRPF_EAD_XXX_R61_C2</v>
      </c>
      <c r="F78" s="49" t="str">
        <f t="shared" si="32"/>
        <v>CRPF_CRC_XXX_R61_C3</v>
      </c>
      <c r="G78" s="49" t="str">
        <f t="shared" si="36"/>
        <v>CRPF_PD_XXX_R61_C4</v>
      </c>
      <c r="H78" s="49" t="str">
        <f t="shared" si="37"/>
        <v>CRPF_LGD_XXX_R61_C5</v>
      </c>
      <c r="I78" s="49" t="str">
        <f t="shared" si="38"/>
        <v>CRPF_MVREL_XXX_R61_C6</v>
      </c>
      <c r="J78" s="49" t="str">
        <f t="shared" si="33"/>
        <v>CRPF_CRCREL_XXX_R61_C7</v>
      </c>
    </row>
    <row r="79" spans="1:11" x14ac:dyDescent="0.35">
      <c r="B79" s="35" t="s">
        <v>388</v>
      </c>
      <c r="C79" s="35" t="s">
        <v>389</v>
      </c>
      <c r="D79" s="49" t="str">
        <f t="shared" si="34"/>
        <v>CRPF_MV_XXX_R62_C1</v>
      </c>
      <c r="E79" s="49" t="str">
        <f t="shared" si="35"/>
        <v>CRPF_EAD_XXX_R62_C2</v>
      </c>
      <c r="F79" s="49" t="str">
        <f t="shared" si="32"/>
        <v>CRPF_CRC_XXX_R62_C3</v>
      </c>
      <c r="G79" s="49" t="str">
        <f t="shared" si="36"/>
        <v>CRPF_PD_XXX_R62_C4</v>
      </c>
      <c r="H79" s="49" t="str">
        <f t="shared" si="37"/>
        <v>CRPF_LGD_XXX_R62_C5</v>
      </c>
      <c r="I79" s="49" t="str">
        <f t="shared" si="38"/>
        <v>CRPF_MVREL_XXX_R62_C6</v>
      </c>
      <c r="J79" s="49" t="str">
        <f t="shared" si="33"/>
        <v>CRPF_CRCREL_XXX_R62_C7</v>
      </c>
    </row>
    <row r="80" spans="1:11" x14ac:dyDescent="0.35">
      <c r="A80" s="107"/>
      <c r="B80" s="35" t="s">
        <v>390</v>
      </c>
      <c r="C80" s="35" t="s">
        <v>391</v>
      </c>
      <c r="D80" s="49" t="str">
        <f t="shared" si="34"/>
        <v>CRPF_MV_XXX_R63_C1</v>
      </c>
      <c r="E80" s="49" t="str">
        <f t="shared" si="35"/>
        <v>CRPF_EAD_XXX_R63_C2</v>
      </c>
      <c r="F80" s="49" t="str">
        <f t="shared" si="32"/>
        <v>CRPF_CRC_XXX_R63_C3</v>
      </c>
      <c r="G80" s="49" t="str">
        <f t="shared" si="36"/>
        <v>CRPF_PD_XXX_R63_C4</v>
      </c>
      <c r="H80" s="49" t="str">
        <f t="shared" si="37"/>
        <v>CRPF_LGD_XXX_R63_C5</v>
      </c>
      <c r="I80" s="49" t="str">
        <f t="shared" si="38"/>
        <v>CRPF_MVREL_XXX_R63_C6</v>
      </c>
      <c r="J80" s="49" t="str">
        <f t="shared" si="33"/>
        <v>CRPF_CRCREL_XXX_R63_C7</v>
      </c>
    </row>
    <row r="81" spans="1:10" x14ac:dyDescent="0.35">
      <c r="B81" s="72" t="s">
        <v>23</v>
      </c>
      <c r="C81" s="35" t="s">
        <v>392</v>
      </c>
      <c r="D81" s="49" t="str">
        <f t="shared" si="34"/>
        <v>CRPF_MV_XXX_R64_C1</v>
      </c>
      <c r="E81" s="49" t="str">
        <f t="shared" si="35"/>
        <v>CRPF_EAD_XXX_R64_C2</v>
      </c>
      <c r="F81" s="49" t="str">
        <f t="shared" si="32"/>
        <v>CRPF_CRC_XXX_R64_C3</v>
      </c>
      <c r="G81" s="112"/>
      <c r="H81" s="112"/>
      <c r="I81" s="49" t="str">
        <f t="shared" si="38"/>
        <v>CRPF_MVREL_XXX_R64_C6</v>
      </c>
      <c r="J81" s="49" t="str">
        <f t="shared" si="33"/>
        <v>CRPF_CRCREL_XXX_R64_C7</v>
      </c>
    </row>
    <row r="82" spans="1:10" x14ac:dyDescent="0.35">
      <c r="A82" s="107"/>
      <c r="B82" s="73"/>
      <c r="C82" s="73"/>
      <c r="D82" s="109"/>
      <c r="E82" s="109"/>
      <c r="F82" s="109"/>
      <c r="G82" s="109"/>
      <c r="H82" s="109"/>
    </row>
    <row r="83" spans="1:10" ht="24" x14ac:dyDescent="0.35">
      <c r="A83" s="107"/>
      <c r="B83" s="35"/>
      <c r="C83" s="72"/>
      <c r="D83" s="94" t="s">
        <v>338</v>
      </c>
      <c r="E83" s="94" t="s">
        <v>150</v>
      </c>
      <c r="F83" s="94" t="s">
        <v>339</v>
      </c>
      <c r="G83" s="94" t="s">
        <v>340</v>
      </c>
      <c r="H83" s="94" t="s">
        <v>341</v>
      </c>
      <c r="I83" s="94" t="s">
        <v>342</v>
      </c>
      <c r="J83" s="94" t="s">
        <v>343</v>
      </c>
    </row>
    <row r="84" spans="1:10" x14ac:dyDescent="0.35">
      <c r="A84" s="107"/>
      <c r="B84" s="72" t="s">
        <v>393</v>
      </c>
      <c r="C84" s="72"/>
      <c r="D84" s="45" t="s">
        <v>228</v>
      </c>
      <c r="E84" s="45" t="s">
        <v>229</v>
      </c>
      <c r="F84" s="45" t="s">
        <v>230</v>
      </c>
      <c r="G84" s="45" t="s">
        <v>231</v>
      </c>
      <c r="H84" s="45" t="s">
        <v>232</v>
      </c>
      <c r="I84" s="45" t="s">
        <v>233</v>
      </c>
      <c r="J84" s="45" t="s">
        <v>234</v>
      </c>
    </row>
    <row r="85" spans="1:10" x14ac:dyDescent="0.35">
      <c r="B85" s="35" t="s">
        <v>394</v>
      </c>
      <c r="C85" s="35" t="s">
        <v>395</v>
      </c>
      <c r="D85" s="49" t="str">
        <f>"CRPF_MV_XXX_" &amp; $C85 &amp; "_" &amp; D$5</f>
        <v>CRPF_MV_XXX_R65_C1</v>
      </c>
      <c r="E85" s="49" t="str">
        <f>"CRPF_EAD_XXX_" &amp; $C85 &amp; "_" &amp; E$5</f>
        <v>CRPF_EAD_XXX_R65_C2</v>
      </c>
      <c r="F85" s="49" t="str">
        <f t="shared" ref="F85:F93" si="39">"CRPF_CRC_XXX_" &amp; $C85 &amp; "_" &amp; F$5</f>
        <v>CRPF_CRC_XXX_R65_C3</v>
      </c>
      <c r="G85" s="49" t="str">
        <f>"CRPF_PD_XXX_" &amp; $C85 &amp; "_" &amp; G$5</f>
        <v>CRPF_PD_XXX_R65_C4</v>
      </c>
      <c r="H85" s="49" t="str">
        <f>"CRPF_LGD_XXX_" &amp; $C85 &amp; "_" &amp; H$5</f>
        <v>CRPF_LGD_XXX_R65_C5</v>
      </c>
      <c r="I85" s="49" t="str">
        <f>"CRPF_MVREL_XXX_" &amp; $C85 &amp; "_" &amp; I$5</f>
        <v>CRPF_MVREL_XXX_R65_C6</v>
      </c>
      <c r="J85" s="49" t="str">
        <f t="shared" ref="J85:J93" si="40">"CRPF_CRCREL_XXX_" &amp; $C85 &amp; "_" &amp; J$5</f>
        <v>CRPF_CRCREL_XXX_R65_C7</v>
      </c>
    </row>
    <row r="86" spans="1:10" x14ac:dyDescent="0.35">
      <c r="B86" s="35" t="s">
        <v>396</v>
      </c>
      <c r="C86" s="35" t="s">
        <v>397</v>
      </c>
      <c r="D86" s="49" t="str">
        <f t="shared" ref="D86:D93" si="41">"CRPF_MV_XXX_" &amp; $C86 &amp; "_" &amp; D$5</f>
        <v>CRPF_MV_XXX_R66_C1</v>
      </c>
      <c r="E86" s="49" t="str">
        <f t="shared" ref="E86:E93" si="42">"CRPF_EAD_XXX_" &amp; $C86 &amp; "_" &amp; E$5</f>
        <v>CRPF_EAD_XXX_R66_C2</v>
      </c>
      <c r="F86" s="49" t="str">
        <f t="shared" si="39"/>
        <v>CRPF_CRC_XXX_R66_C3</v>
      </c>
      <c r="G86" s="49" t="str">
        <f t="shared" ref="G86:G92" si="43">"CRPF_PD_XXX_" &amp; $C86 &amp; "_" &amp; G$5</f>
        <v>CRPF_PD_XXX_R66_C4</v>
      </c>
      <c r="H86" s="49" t="str">
        <f t="shared" ref="H86:H92" si="44">"CRPF_LGD_XXX_" &amp; $C86 &amp; "_" &amp; H$5</f>
        <v>CRPF_LGD_XXX_R66_C5</v>
      </c>
      <c r="I86" s="49" t="str">
        <f t="shared" ref="I86:I93" si="45">"CRPF_MVREL_XXX_" &amp; $C86 &amp; "_" &amp; I$5</f>
        <v>CRPF_MVREL_XXX_R66_C6</v>
      </c>
      <c r="J86" s="49" t="str">
        <f t="shared" si="40"/>
        <v>CRPF_CRCREL_XXX_R66_C7</v>
      </c>
    </row>
    <row r="87" spans="1:10" x14ac:dyDescent="0.35">
      <c r="B87" s="35" t="s">
        <v>398</v>
      </c>
      <c r="C87" s="35" t="s">
        <v>399</v>
      </c>
      <c r="D87" s="49" t="str">
        <f t="shared" si="41"/>
        <v>CRPF_MV_XXX_R67_C1</v>
      </c>
      <c r="E87" s="49" t="str">
        <f t="shared" si="42"/>
        <v>CRPF_EAD_XXX_R67_C2</v>
      </c>
      <c r="F87" s="49" t="str">
        <f t="shared" si="39"/>
        <v>CRPF_CRC_XXX_R67_C3</v>
      </c>
      <c r="G87" s="49" t="str">
        <f t="shared" si="43"/>
        <v>CRPF_PD_XXX_R67_C4</v>
      </c>
      <c r="H87" s="49" t="str">
        <f t="shared" si="44"/>
        <v>CRPF_LGD_XXX_R67_C5</v>
      </c>
      <c r="I87" s="49" t="str">
        <f t="shared" si="45"/>
        <v>CRPF_MVREL_XXX_R67_C6</v>
      </c>
      <c r="J87" s="49" t="str">
        <f t="shared" si="40"/>
        <v>CRPF_CRCREL_XXX_R67_C7</v>
      </c>
    </row>
    <row r="88" spans="1:10" x14ac:dyDescent="0.35">
      <c r="B88" s="35" t="s">
        <v>400</v>
      </c>
      <c r="C88" s="35" t="s">
        <v>401</v>
      </c>
      <c r="D88" s="49" t="str">
        <f t="shared" si="41"/>
        <v>CRPF_MV_XXX_R68_C1</v>
      </c>
      <c r="E88" s="49" t="str">
        <f t="shared" si="42"/>
        <v>CRPF_EAD_XXX_R68_C2</v>
      </c>
      <c r="F88" s="49" t="str">
        <f t="shared" si="39"/>
        <v>CRPF_CRC_XXX_R68_C3</v>
      </c>
      <c r="G88" s="49" t="str">
        <f t="shared" si="43"/>
        <v>CRPF_PD_XXX_R68_C4</v>
      </c>
      <c r="H88" s="49" t="str">
        <f t="shared" si="44"/>
        <v>CRPF_LGD_XXX_R68_C5</v>
      </c>
      <c r="I88" s="49" t="str">
        <f t="shared" si="45"/>
        <v>CRPF_MVREL_XXX_R68_C6</v>
      </c>
      <c r="J88" s="49" t="str">
        <f t="shared" si="40"/>
        <v>CRPF_CRCREL_XXX_R68_C7</v>
      </c>
    </row>
    <row r="89" spans="1:10" x14ac:dyDescent="0.35">
      <c r="B89" s="35" t="s">
        <v>402</v>
      </c>
      <c r="C89" s="35" t="s">
        <v>403</v>
      </c>
      <c r="D89" s="49" t="str">
        <f t="shared" si="41"/>
        <v>CRPF_MV_XXX_R69_C1</v>
      </c>
      <c r="E89" s="49" t="str">
        <f t="shared" si="42"/>
        <v>CRPF_EAD_XXX_R69_C2</v>
      </c>
      <c r="F89" s="49" t="str">
        <f t="shared" si="39"/>
        <v>CRPF_CRC_XXX_R69_C3</v>
      </c>
      <c r="G89" s="49" t="str">
        <f t="shared" si="43"/>
        <v>CRPF_PD_XXX_R69_C4</v>
      </c>
      <c r="H89" s="49" t="str">
        <f t="shared" si="44"/>
        <v>CRPF_LGD_XXX_R69_C5</v>
      </c>
      <c r="I89" s="49" t="str">
        <f t="shared" si="45"/>
        <v>CRPF_MVREL_XXX_R69_C6</v>
      </c>
      <c r="J89" s="49" t="str">
        <f t="shared" si="40"/>
        <v>CRPF_CRCREL_XXX_R69_C7</v>
      </c>
    </row>
    <row r="90" spans="1:10" x14ac:dyDescent="0.35">
      <c r="B90" s="35" t="s">
        <v>404</v>
      </c>
      <c r="C90" s="35" t="s">
        <v>405</v>
      </c>
      <c r="D90" s="49" t="str">
        <f t="shared" si="41"/>
        <v>CRPF_MV_XXX_R70_C1</v>
      </c>
      <c r="E90" s="49" t="str">
        <f t="shared" si="42"/>
        <v>CRPF_EAD_XXX_R70_C2</v>
      </c>
      <c r="F90" s="49" t="str">
        <f t="shared" si="39"/>
        <v>CRPF_CRC_XXX_R70_C3</v>
      </c>
      <c r="G90" s="49" t="str">
        <f t="shared" si="43"/>
        <v>CRPF_PD_XXX_R70_C4</v>
      </c>
      <c r="H90" s="49" t="str">
        <f t="shared" si="44"/>
        <v>CRPF_LGD_XXX_R70_C5</v>
      </c>
      <c r="I90" s="49" t="str">
        <f t="shared" si="45"/>
        <v>CRPF_MVREL_XXX_R70_C6</v>
      </c>
      <c r="J90" s="49" t="str">
        <f t="shared" si="40"/>
        <v>CRPF_CRCREL_XXX_R70_C7</v>
      </c>
    </row>
    <row r="91" spans="1:10" x14ac:dyDescent="0.35">
      <c r="B91" s="35" t="s">
        <v>406</v>
      </c>
      <c r="C91" s="35" t="s">
        <v>407</v>
      </c>
      <c r="D91" s="49" t="str">
        <f t="shared" si="41"/>
        <v>CRPF_MV_XXX_R71_C1</v>
      </c>
      <c r="E91" s="49" t="str">
        <f t="shared" si="42"/>
        <v>CRPF_EAD_XXX_R71_C2</v>
      </c>
      <c r="F91" s="49" t="str">
        <f t="shared" si="39"/>
        <v>CRPF_CRC_XXX_R71_C3</v>
      </c>
      <c r="G91" s="49" t="str">
        <f t="shared" si="43"/>
        <v>CRPF_PD_XXX_R71_C4</v>
      </c>
      <c r="H91" s="49" t="str">
        <f t="shared" si="44"/>
        <v>CRPF_LGD_XXX_R71_C5</v>
      </c>
      <c r="I91" s="49" t="str">
        <f t="shared" si="45"/>
        <v>CRPF_MVREL_XXX_R71_C6</v>
      </c>
      <c r="J91" s="49" t="str">
        <f t="shared" si="40"/>
        <v>CRPF_CRCREL_XXX_R71_C7</v>
      </c>
    </row>
    <row r="92" spans="1:10" x14ac:dyDescent="0.35">
      <c r="B92" s="35" t="s">
        <v>45</v>
      </c>
      <c r="C92" s="35" t="s">
        <v>408</v>
      </c>
      <c r="D92" s="49" t="str">
        <f t="shared" si="41"/>
        <v>CRPF_MV_XXX_R72_C1</v>
      </c>
      <c r="E92" s="49" t="str">
        <f t="shared" si="42"/>
        <v>CRPF_EAD_XXX_R72_C2</v>
      </c>
      <c r="F92" s="49" t="str">
        <f t="shared" si="39"/>
        <v>CRPF_CRC_XXX_R72_C3</v>
      </c>
      <c r="G92" s="49" t="str">
        <f t="shared" si="43"/>
        <v>CRPF_PD_XXX_R72_C4</v>
      </c>
      <c r="H92" s="49" t="str">
        <f t="shared" si="44"/>
        <v>CRPF_LGD_XXX_R72_C5</v>
      </c>
      <c r="I92" s="49" t="str">
        <f t="shared" si="45"/>
        <v>CRPF_MVREL_XXX_R72_C6</v>
      </c>
      <c r="J92" s="49" t="str">
        <f t="shared" si="40"/>
        <v>CRPF_CRCREL_XXX_R72_C7</v>
      </c>
    </row>
    <row r="93" spans="1:10" x14ac:dyDescent="0.35">
      <c r="B93" s="72" t="s">
        <v>23</v>
      </c>
      <c r="C93" s="35" t="s">
        <v>409</v>
      </c>
      <c r="D93" s="49" t="str">
        <f t="shared" si="41"/>
        <v>CRPF_MV_XXX_R73_C1</v>
      </c>
      <c r="E93" s="49" t="str">
        <f t="shared" si="42"/>
        <v>CRPF_EAD_XXX_R73_C2</v>
      </c>
      <c r="F93" s="49" t="str">
        <f t="shared" si="39"/>
        <v>CRPF_CRC_XXX_R73_C3</v>
      </c>
      <c r="G93" s="112"/>
      <c r="H93" s="112"/>
      <c r="I93" s="49" t="str">
        <f t="shared" si="45"/>
        <v>CRPF_MVREL_XXX_R73_C6</v>
      </c>
      <c r="J93" s="49" t="str">
        <f t="shared" si="40"/>
        <v>CRPF_CRCREL_XXX_R73_C7</v>
      </c>
    </row>
    <row r="94" spans="1:10" x14ac:dyDescent="0.35">
      <c r="A94" s="107"/>
      <c r="B94" s="73"/>
      <c r="C94" s="73"/>
      <c r="D94" s="109"/>
      <c r="E94" s="109"/>
      <c r="F94" s="109"/>
      <c r="G94" s="109"/>
      <c r="H94" s="109"/>
    </row>
    <row r="95" spans="1:10" x14ac:dyDescent="0.35">
      <c r="D95" s="94" t="s">
        <v>90</v>
      </c>
      <c r="E95" s="28"/>
    </row>
    <row r="96" spans="1:10" x14ac:dyDescent="0.35">
      <c r="D96" s="36" t="s">
        <v>228</v>
      </c>
      <c r="E96" s="28"/>
    </row>
    <row r="97" spans="1:5" x14ac:dyDescent="0.35">
      <c r="B97" s="75" t="s">
        <v>410</v>
      </c>
      <c r="C97" s="35" t="s">
        <v>411</v>
      </c>
      <c r="D97" s="49" t="str">
        <f>"CRPF_SCR_XXX_" &amp; $C97 &amp; "_" &amp; D$5</f>
        <v>CRPF_SCR_XXX_R74_C1</v>
      </c>
      <c r="E97" s="73"/>
    </row>
    <row r="98" spans="1:5" x14ac:dyDescent="0.35">
      <c r="A98" s="107"/>
      <c r="B98" s="75" t="s">
        <v>412</v>
      </c>
      <c r="C98" s="35" t="s">
        <v>413</v>
      </c>
      <c r="D98" s="49" t="str">
        <f>"CRPF_ELOSS_XXX_" &amp; $C98 &amp; "_" &amp; D$5</f>
        <v>CRPF_ELOSS_XXX_R75_C1</v>
      </c>
      <c r="E98" s="73"/>
    </row>
    <row r="99" spans="1:5" x14ac:dyDescent="0.35">
      <c r="A99" s="107"/>
    </row>
  </sheetData>
  <mergeCells count="1">
    <mergeCell ref="B2:K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L40"/>
  <sheetViews>
    <sheetView showGridLines="0" workbookViewId="0"/>
  </sheetViews>
  <sheetFormatPr defaultColWidth="9.1796875" defaultRowHeight="14.5" x14ac:dyDescent="0.35"/>
  <cols>
    <col min="1" max="1" width="9.1796875" style="23"/>
    <col min="2" max="2" width="28.26953125" style="23" bestFit="1" customWidth="1"/>
    <col min="3" max="3" width="15.7265625" style="23" customWidth="1"/>
    <col min="4" max="4" width="20.453125" style="23" bestFit="1" customWidth="1"/>
    <col min="5" max="5" width="11.81640625" style="23" customWidth="1"/>
    <col min="6" max="11" width="7.81640625" style="23" bestFit="1" customWidth="1"/>
    <col min="12" max="12" width="20.453125" style="23" bestFit="1" customWidth="1"/>
    <col min="13" max="13" width="5.453125" style="23" bestFit="1" customWidth="1"/>
    <col min="14" max="16" width="9.1796875" style="23"/>
    <col min="17" max="18" width="28.26953125" style="23" bestFit="1" customWidth="1"/>
    <col min="19" max="16384" width="9.1796875" style="23"/>
  </cols>
  <sheetData>
    <row r="2" spans="1:12" x14ac:dyDescent="0.35">
      <c r="B2" s="165" t="s">
        <v>129</v>
      </c>
      <c r="C2" s="166"/>
      <c r="D2" s="166"/>
      <c r="E2" s="166"/>
      <c r="F2" s="166"/>
      <c r="G2" s="166"/>
      <c r="H2" s="166"/>
      <c r="I2" s="166"/>
      <c r="J2" s="166"/>
      <c r="K2" s="166"/>
      <c r="L2" s="167"/>
    </row>
    <row r="4" spans="1:12" ht="43.5" x14ac:dyDescent="0.35">
      <c r="A4" s="9"/>
      <c r="B4" s="34"/>
      <c r="C4" s="34"/>
      <c r="D4" s="36" t="s">
        <v>142</v>
      </c>
      <c r="E4" s="36" t="s">
        <v>143</v>
      </c>
      <c r="F4" s="36" t="s">
        <v>144</v>
      </c>
      <c r="G4" s="36" t="s">
        <v>145</v>
      </c>
      <c r="H4" s="36" t="s">
        <v>146</v>
      </c>
      <c r="I4" s="36" t="s">
        <v>147</v>
      </c>
      <c r="J4" s="36" t="s">
        <v>148</v>
      </c>
      <c r="K4" s="70" t="s">
        <v>45</v>
      </c>
      <c r="L4" s="70" t="s">
        <v>23</v>
      </c>
    </row>
    <row r="5" spans="1:12" x14ac:dyDescent="0.35">
      <c r="A5" s="9"/>
      <c r="B5" s="71" t="s">
        <v>150</v>
      </c>
      <c r="C5" s="34"/>
      <c r="D5" s="36" t="s">
        <v>228</v>
      </c>
      <c r="E5" s="36" t="s">
        <v>229</v>
      </c>
      <c r="F5" s="36" t="s">
        <v>230</v>
      </c>
      <c r="G5" s="36" t="s">
        <v>231</v>
      </c>
      <c r="H5" s="36" t="s">
        <v>232</v>
      </c>
      <c r="I5" s="36" t="s">
        <v>233</v>
      </c>
      <c r="J5" s="36" t="s">
        <v>234</v>
      </c>
      <c r="K5" s="36" t="s">
        <v>235</v>
      </c>
      <c r="L5" s="36" t="s">
        <v>236</v>
      </c>
    </row>
    <row r="6" spans="1:12" x14ac:dyDescent="0.35">
      <c r="A6" s="9"/>
      <c r="B6" s="72" t="s">
        <v>42</v>
      </c>
      <c r="C6" s="35" t="s">
        <v>254</v>
      </c>
      <c r="D6" s="35" t="str">
        <f>"CRFI_EAD_XXX_" &amp; $C6 &amp; "_" &amp; D$5</f>
        <v>CRFI_EAD_XXX_R1_C1</v>
      </c>
      <c r="E6" s="35" t="str">
        <f t="shared" ref="E6:L6" si="0">"CRFI_EAD_XXX_" &amp; $C6 &amp; "_" &amp; E$5</f>
        <v>CRFI_EAD_XXX_R1_C2</v>
      </c>
      <c r="F6" s="35" t="str">
        <f t="shared" si="0"/>
        <v>CRFI_EAD_XXX_R1_C3</v>
      </c>
      <c r="G6" s="35" t="str">
        <f t="shared" si="0"/>
        <v>CRFI_EAD_XXX_R1_C4</v>
      </c>
      <c r="H6" s="35" t="str">
        <f t="shared" si="0"/>
        <v>CRFI_EAD_XXX_R1_C5</v>
      </c>
      <c r="I6" s="35" t="str">
        <f t="shared" si="0"/>
        <v>CRFI_EAD_XXX_R1_C6</v>
      </c>
      <c r="J6" s="35" t="str">
        <f t="shared" si="0"/>
        <v>CRFI_EAD_XXX_R1_C7</v>
      </c>
      <c r="K6" s="35" t="str">
        <f t="shared" si="0"/>
        <v>CRFI_EAD_XXX_R1_C8</v>
      </c>
      <c r="L6" s="35" t="str">
        <f t="shared" si="0"/>
        <v>CRFI_EAD_XXX_R1_C9</v>
      </c>
    </row>
    <row r="7" spans="1:12" x14ac:dyDescent="0.35">
      <c r="A7" s="9"/>
      <c r="B7" s="35" t="s">
        <v>43</v>
      </c>
      <c r="C7" s="35" t="s">
        <v>255</v>
      </c>
      <c r="D7" s="35" t="str">
        <f t="shared" ref="D7:L13" si="1">"CRFI_EAD_XXX_" &amp; $C7 &amp; "_" &amp; D$5</f>
        <v>CRFI_EAD_XXX_R2_C1</v>
      </c>
      <c r="E7" s="35" t="str">
        <f t="shared" si="1"/>
        <v>CRFI_EAD_XXX_R2_C2</v>
      </c>
      <c r="F7" s="35" t="str">
        <f t="shared" si="1"/>
        <v>CRFI_EAD_XXX_R2_C3</v>
      </c>
      <c r="G7" s="35" t="str">
        <f t="shared" si="1"/>
        <v>CRFI_EAD_XXX_R2_C4</v>
      </c>
      <c r="H7" s="35" t="str">
        <f t="shared" si="1"/>
        <v>CRFI_EAD_XXX_R2_C5</v>
      </c>
      <c r="I7" s="35" t="str">
        <f t="shared" si="1"/>
        <v>CRFI_EAD_XXX_R2_C6</v>
      </c>
      <c r="J7" s="35" t="str">
        <f t="shared" si="1"/>
        <v>CRFI_EAD_XXX_R2_C7</v>
      </c>
      <c r="K7" s="35" t="str">
        <f t="shared" si="1"/>
        <v>CRFI_EAD_XXX_R2_C8</v>
      </c>
      <c r="L7" s="35" t="str">
        <f t="shared" si="1"/>
        <v>CRFI_EAD_XXX_R2_C9</v>
      </c>
    </row>
    <row r="8" spans="1:12" x14ac:dyDescent="0.35">
      <c r="A8" s="9"/>
      <c r="B8" s="35" t="s">
        <v>125</v>
      </c>
      <c r="C8" s="35" t="s">
        <v>256</v>
      </c>
      <c r="D8" s="35" t="str">
        <f t="shared" si="1"/>
        <v>CRFI_EAD_XXX_R3_C1</v>
      </c>
      <c r="E8" s="35" t="str">
        <f t="shared" si="1"/>
        <v>CRFI_EAD_XXX_R3_C2</v>
      </c>
      <c r="F8" s="35" t="str">
        <f t="shared" si="1"/>
        <v>CRFI_EAD_XXX_R3_C3</v>
      </c>
      <c r="G8" s="35" t="str">
        <f t="shared" si="1"/>
        <v>CRFI_EAD_XXX_R3_C4</v>
      </c>
      <c r="H8" s="35" t="str">
        <f t="shared" si="1"/>
        <v>CRFI_EAD_XXX_R3_C5</v>
      </c>
      <c r="I8" s="35" t="str">
        <f t="shared" si="1"/>
        <v>CRFI_EAD_XXX_R3_C6</v>
      </c>
      <c r="J8" s="35" t="str">
        <f t="shared" si="1"/>
        <v>CRFI_EAD_XXX_R3_C7</v>
      </c>
      <c r="K8" s="35" t="str">
        <f t="shared" si="1"/>
        <v>CRFI_EAD_XXX_R3_C8</v>
      </c>
      <c r="L8" s="35" t="str">
        <f t="shared" si="1"/>
        <v>CRFI_EAD_XXX_R3_C9</v>
      </c>
    </row>
    <row r="9" spans="1:12" x14ac:dyDescent="0.35">
      <c r="A9" s="9"/>
      <c r="B9" s="35" t="s">
        <v>126</v>
      </c>
      <c r="C9" s="35" t="s">
        <v>257</v>
      </c>
      <c r="D9" s="35" t="str">
        <f t="shared" si="1"/>
        <v>CRFI_EAD_XXX_R4_C1</v>
      </c>
      <c r="E9" s="35" t="str">
        <f t="shared" si="1"/>
        <v>CRFI_EAD_XXX_R4_C2</v>
      </c>
      <c r="F9" s="35" t="str">
        <f t="shared" si="1"/>
        <v>CRFI_EAD_XXX_R4_C3</v>
      </c>
      <c r="G9" s="35" t="str">
        <f t="shared" si="1"/>
        <v>CRFI_EAD_XXX_R4_C4</v>
      </c>
      <c r="H9" s="35" t="str">
        <f t="shared" si="1"/>
        <v>CRFI_EAD_XXX_R4_C5</v>
      </c>
      <c r="I9" s="35" t="str">
        <f t="shared" si="1"/>
        <v>CRFI_EAD_XXX_R4_C6</v>
      </c>
      <c r="J9" s="35" t="str">
        <f t="shared" si="1"/>
        <v>CRFI_EAD_XXX_R4_C7</v>
      </c>
      <c r="K9" s="35" t="str">
        <f t="shared" si="1"/>
        <v>CRFI_EAD_XXX_R4_C8</v>
      </c>
      <c r="L9" s="35" t="str">
        <f t="shared" si="1"/>
        <v>CRFI_EAD_XXX_R4_C9</v>
      </c>
    </row>
    <row r="10" spans="1:12" x14ac:dyDescent="0.35">
      <c r="A10" s="9"/>
      <c r="B10" s="35" t="s">
        <v>127</v>
      </c>
      <c r="C10" s="35" t="s">
        <v>258</v>
      </c>
      <c r="D10" s="35" t="str">
        <f t="shared" si="1"/>
        <v>CRFI_EAD_XXX_R5_C1</v>
      </c>
      <c r="E10" s="35" t="str">
        <f t="shared" si="1"/>
        <v>CRFI_EAD_XXX_R5_C2</v>
      </c>
      <c r="F10" s="35" t="str">
        <f t="shared" si="1"/>
        <v>CRFI_EAD_XXX_R5_C3</v>
      </c>
      <c r="G10" s="35" t="str">
        <f t="shared" si="1"/>
        <v>CRFI_EAD_XXX_R5_C4</v>
      </c>
      <c r="H10" s="35" t="str">
        <f t="shared" si="1"/>
        <v>CRFI_EAD_XXX_R5_C5</v>
      </c>
      <c r="I10" s="35" t="str">
        <f t="shared" si="1"/>
        <v>CRFI_EAD_XXX_R5_C6</v>
      </c>
      <c r="J10" s="35" t="str">
        <f t="shared" si="1"/>
        <v>CRFI_EAD_XXX_R5_C7</v>
      </c>
      <c r="K10" s="35" t="str">
        <f t="shared" si="1"/>
        <v>CRFI_EAD_XXX_R5_C8</v>
      </c>
      <c r="L10" s="35" t="str">
        <f t="shared" si="1"/>
        <v>CRFI_EAD_XXX_R5_C9</v>
      </c>
    </row>
    <row r="11" spans="1:12" x14ac:dyDescent="0.35">
      <c r="A11" s="9"/>
      <c r="B11" s="35" t="s">
        <v>44</v>
      </c>
      <c r="C11" s="35" t="s">
        <v>259</v>
      </c>
      <c r="D11" s="35" t="str">
        <f t="shared" si="1"/>
        <v>CRFI_EAD_XXX_R6_C1</v>
      </c>
      <c r="E11" s="35" t="str">
        <f t="shared" si="1"/>
        <v>CRFI_EAD_XXX_R6_C2</v>
      </c>
      <c r="F11" s="35" t="str">
        <f t="shared" si="1"/>
        <v>CRFI_EAD_XXX_R6_C3</v>
      </c>
      <c r="G11" s="35" t="str">
        <f t="shared" si="1"/>
        <v>CRFI_EAD_XXX_R6_C4</v>
      </c>
      <c r="H11" s="35" t="str">
        <f t="shared" si="1"/>
        <v>CRFI_EAD_XXX_R6_C5</v>
      </c>
      <c r="I11" s="35" t="str">
        <f t="shared" si="1"/>
        <v>CRFI_EAD_XXX_R6_C6</v>
      </c>
      <c r="J11" s="35" t="str">
        <f t="shared" si="1"/>
        <v>CRFI_EAD_XXX_R6_C7</v>
      </c>
      <c r="K11" s="35" t="str">
        <f t="shared" si="1"/>
        <v>CRFI_EAD_XXX_R6_C8</v>
      </c>
      <c r="L11" s="35" t="str">
        <f t="shared" si="1"/>
        <v>CRFI_EAD_XXX_R6_C9</v>
      </c>
    </row>
    <row r="12" spans="1:12" x14ac:dyDescent="0.35">
      <c r="A12" s="9"/>
      <c r="B12" s="35" t="s">
        <v>128</v>
      </c>
      <c r="C12" s="35" t="s">
        <v>260</v>
      </c>
      <c r="D12" s="35" t="str">
        <f t="shared" si="1"/>
        <v>CRFI_EAD_XXX_R7_C1</v>
      </c>
      <c r="E12" s="35" t="str">
        <f t="shared" si="1"/>
        <v>CRFI_EAD_XXX_R7_C2</v>
      </c>
      <c r="F12" s="35" t="str">
        <f t="shared" si="1"/>
        <v>CRFI_EAD_XXX_R7_C3</v>
      </c>
      <c r="G12" s="35" t="str">
        <f t="shared" si="1"/>
        <v>CRFI_EAD_XXX_R7_C4</v>
      </c>
      <c r="H12" s="35" t="str">
        <f t="shared" si="1"/>
        <v>CRFI_EAD_XXX_R7_C5</v>
      </c>
      <c r="I12" s="35" t="str">
        <f t="shared" si="1"/>
        <v>CRFI_EAD_XXX_R7_C6</v>
      </c>
      <c r="J12" s="35" t="str">
        <f t="shared" si="1"/>
        <v>CRFI_EAD_XXX_R7_C7</v>
      </c>
      <c r="K12" s="35" t="str">
        <f t="shared" si="1"/>
        <v>CRFI_EAD_XXX_R7_C8</v>
      </c>
      <c r="L12" s="35" t="str">
        <f t="shared" si="1"/>
        <v>CRFI_EAD_XXX_R7_C9</v>
      </c>
    </row>
    <row r="13" spans="1:12" x14ac:dyDescent="0.35">
      <c r="A13" s="9"/>
      <c r="B13" s="35" t="s">
        <v>77</v>
      </c>
      <c r="C13" s="35" t="s">
        <v>261</v>
      </c>
      <c r="D13" s="35" t="str">
        <f t="shared" si="1"/>
        <v>CRFI_EAD_XXX_R8_C1</v>
      </c>
      <c r="E13" s="35" t="str">
        <f t="shared" si="1"/>
        <v>CRFI_EAD_XXX_R8_C2</v>
      </c>
      <c r="F13" s="35" t="str">
        <f t="shared" si="1"/>
        <v>CRFI_EAD_XXX_R8_C3</v>
      </c>
      <c r="G13" s="35" t="str">
        <f t="shared" si="1"/>
        <v>CRFI_EAD_XXX_R8_C4</v>
      </c>
      <c r="H13" s="35" t="str">
        <f t="shared" si="1"/>
        <v>CRFI_EAD_XXX_R8_C5</v>
      </c>
      <c r="I13" s="35" t="str">
        <f t="shared" si="1"/>
        <v>CRFI_EAD_XXX_R8_C6</v>
      </c>
      <c r="J13" s="35" t="str">
        <f t="shared" si="1"/>
        <v>CRFI_EAD_XXX_R8_C7</v>
      </c>
      <c r="K13" s="35" t="str">
        <f t="shared" si="1"/>
        <v>CRFI_EAD_XXX_R8_C8</v>
      </c>
      <c r="L13" s="35" t="str">
        <f t="shared" si="1"/>
        <v>CRFI_EAD_XXX_R8_C9</v>
      </c>
    </row>
    <row r="14" spans="1:12" x14ac:dyDescent="0.35">
      <c r="A14" s="9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</row>
    <row r="15" spans="1:12" x14ac:dyDescent="0.35">
      <c r="A15" s="9"/>
      <c r="B15" s="73"/>
      <c r="C15" s="73"/>
      <c r="D15" s="70" t="s">
        <v>228</v>
      </c>
      <c r="E15" s="73"/>
      <c r="F15" s="73"/>
      <c r="G15" s="73"/>
      <c r="H15" s="73"/>
      <c r="I15" s="73"/>
      <c r="J15" s="73"/>
      <c r="K15" s="73"/>
      <c r="L15" s="73"/>
    </row>
    <row r="16" spans="1:12" x14ac:dyDescent="0.35">
      <c r="B16" s="33" t="s">
        <v>321</v>
      </c>
      <c r="C16" s="74" t="s">
        <v>262</v>
      </c>
      <c r="D16" s="35" t="str">
        <f>"CRFI_EAD_XXX_" &amp; $C16 &amp; "_" &amp; D$15</f>
        <v>CRFI_EAD_XXX_R9_C1</v>
      </c>
    </row>
    <row r="17" spans="1:12" x14ac:dyDescent="0.35">
      <c r="B17" s="10"/>
      <c r="C17" s="1"/>
      <c r="D17" s="73"/>
    </row>
    <row r="18" spans="1:12" x14ac:dyDescent="0.35">
      <c r="B18" s="10"/>
      <c r="C18" s="1"/>
      <c r="D18" s="73"/>
    </row>
    <row r="20" spans="1:12" ht="43.5" x14ac:dyDescent="0.35">
      <c r="A20" s="9"/>
      <c r="B20" s="34"/>
      <c r="C20" s="34"/>
      <c r="D20" s="36" t="s">
        <v>142</v>
      </c>
      <c r="E20" s="36" t="s">
        <v>143</v>
      </c>
      <c r="F20" s="36" t="s">
        <v>144</v>
      </c>
      <c r="G20" s="36" t="s">
        <v>145</v>
      </c>
      <c r="H20" s="36" t="s">
        <v>146</v>
      </c>
      <c r="I20" s="36" t="s">
        <v>147</v>
      </c>
      <c r="J20" s="36" t="s">
        <v>148</v>
      </c>
      <c r="K20" s="70" t="s">
        <v>45</v>
      </c>
      <c r="L20" s="70" t="s">
        <v>23</v>
      </c>
    </row>
    <row r="21" spans="1:12" x14ac:dyDescent="0.35">
      <c r="A21" s="9"/>
      <c r="B21" s="71" t="s">
        <v>37</v>
      </c>
      <c r="C21" s="35"/>
      <c r="D21" s="36" t="s">
        <v>228</v>
      </c>
      <c r="E21" s="36" t="s">
        <v>229</v>
      </c>
      <c r="F21" s="36" t="s">
        <v>230</v>
      </c>
      <c r="G21" s="36" t="s">
        <v>231</v>
      </c>
      <c r="H21" s="36" t="s">
        <v>232</v>
      </c>
      <c r="I21" s="36" t="s">
        <v>233</v>
      </c>
      <c r="J21" s="36" t="s">
        <v>234</v>
      </c>
      <c r="K21" s="36" t="s">
        <v>235</v>
      </c>
      <c r="L21" s="36" t="s">
        <v>236</v>
      </c>
    </row>
    <row r="22" spans="1:12" x14ac:dyDescent="0.35">
      <c r="A22" s="9"/>
      <c r="B22" s="72" t="s">
        <v>42</v>
      </c>
      <c r="C22" s="35" t="s">
        <v>254</v>
      </c>
      <c r="D22" s="35" t="str">
        <f t="shared" ref="D22:D29" si="2">"CRFI_PD_XXX_" &amp; $C22 &amp; "_" &amp; D$21</f>
        <v>CRFI_PD_XXX_R1_C1</v>
      </c>
      <c r="E22" s="35" t="str">
        <f t="shared" ref="E22:L22" si="3">"CRFI_PD_XXX_" &amp; $C22 &amp; "_" &amp; E$21</f>
        <v>CRFI_PD_XXX_R1_C2</v>
      </c>
      <c r="F22" s="35" t="str">
        <f t="shared" si="3"/>
        <v>CRFI_PD_XXX_R1_C3</v>
      </c>
      <c r="G22" s="35" t="str">
        <f t="shared" si="3"/>
        <v>CRFI_PD_XXX_R1_C4</v>
      </c>
      <c r="H22" s="35" t="str">
        <f t="shared" si="3"/>
        <v>CRFI_PD_XXX_R1_C5</v>
      </c>
      <c r="I22" s="35" t="str">
        <f t="shared" si="3"/>
        <v>CRFI_PD_XXX_R1_C6</v>
      </c>
      <c r="J22" s="35" t="str">
        <f t="shared" si="3"/>
        <v>CRFI_PD_XXX_R1_C7</v>
      </c>
      <c r="K22" s="35" t="str">
        <f t="shared" si="3"/>
        <v>CRFI_PD_XXX_R1_C8</v>
      </c>
      <c r="L22" s="35" t="str">
        <f t="shared" si="3"/>
        <v>CRFI_PD_XXX_R1_C9</v>
      </c>
    </row>
    <row r="23" spans="1:12" x14ac:dyDescent="0.35">
      <c r="A23" s="9"/>
      <c r="B23" s="35" t="s">
        <v>43</v>
      </c>
      <c r="C23" s="35" t="s">
        <v>255</v>
      </c>
      <c r="D23" s="35" t="str">
        <f t="shared" si="2"/>
        <v>CRFI_PD_XXX_R2_C1</v>
      </c>
      <c r="E23" s="35" t="str">
        <f t="shared" ref="E23:L29" si="4">"CRFI_PD_XXX_" &amp; $C23 &amp; "_" &amp; E$21</f>
        <v>CRFI_PD_XXX_R2_C2</v>
      </c>
      <c r="F23" s="35" t="str">
        <f t="shared" si="4"/>
        <v>CRFI_PD_XXX_R2_C3</v>
      </c>
      <c r="G23" s="35" t="str">
        <f t="shared" si="4"/>
        <v>CRFI_PD_XXX_R2_C4</v>
      </c>
      <c r="H23" s="35" t="str">
        <f t="shared" si="4"/>
        <v>CRFI_PD_XXX_R2_C5</v>
      </c>
      <c r="I23" s="35" t="str">
        <f t="shared" si="4"/>
        <v>CRFI_PD_XXX_R2_C6</v>
      </c>
      <c r="J23" s="35" t="str">
        <f t="shared" si="4"/>
        <v>CRFI_PD_XXX_R2_C7</v>
      </c>
      <c r="K23" s="35" t="str">
        <f t="shared" si="4"/>
        <v>CRFI_PD_XXX_R2_C8</v>
      </c>
      <c r="L23" s="35" t="str">
        <f t="shared" si="4"/>
        <v>CRFI_PD_XXX_R2_C9</v>
      </c>
    </row>
    <row r="24" spans="1:12" x14ac:dyDescent="0.35">
      <c r="A24" s="9"/>
      <c r="B24" s="35" t="s">
        <v>125</v>
      </c>
      <c r="C24" s="35" t="s">
        <v>256</v>
      </c>
      <c r="D24" s="35" t="str">
        <f t="shared" si="2"/>
        <v>CRFI_PD_XXX_R3_C1</v>
      </c>
      <c r="E24" s="35" t="str">
        <f t="shared" si="4"/>
        <v>CRFI_PD_XXX_R3_C2</v>
      </c>
      <c r="F24" s="35" t="str">
        <f t="shared" si="4"/>
        <v>CRFI_PD_XXX_R3_C3</v>
      </c>
      <c r="G24" s="35" t="str">
        <f t="shared" si="4"/>
        <v>CRFI_PD_XXX_R3_C4</v>
      </c>
      <c r="H24" s="35" t="str">
        <f t="shared" si="4"/>
        <v>CRFI_PD_XXX_R3_C5</v>
      </c>
      <c r="I24" s="35" t="str">
        <f t="shared" si="4"/>
        <v>CRFI_PD_XXX_R3_C6</v>
      </c>
      <c r="J24" s="35" t="str">
        <f t="shared" si="4"/>
        <v>CRFI_PD_XXX_R3_C7</v>
      </c>
      <c r="K24" s="35" t="str">
        <f t="shared" si="4"/>
        <v>CRFI_PD_XXX_R3_C8</v>
      </c>
      <c r="L24" s="35" t="str">
        <f t="shared" si="4"/>
        <v>CRFI_PD_XXX_R3_C9</v>
      </c>
    </row>
    <row r="25" spans="1:12" x14ac:dyDescent="0.35">
      <c r="A25" s="9"/>
      <c r="B25" s="35" t="s">
        <v>126</v>
      </c>
      <c r="C25" s="35" t="s">
        <v>257</v>
      </c>
      <c r="D25" s="35" t="str">
        <f t="shared" si="2"/>
        <v>CRFI_PD_XXX_R4_C1</v>
      </c>
      <c r="E25" s="35" t="str">
        <f t="shared" si="4"/>
        <v>CRFI_PD_XXX_R4_C2</v>
      </c>
      <c r="F25" s="35" t="str">
        <f t="shared" si="4"/>
        <v>CRFI_PD_XXX_R4_C3</v>
      </c>
      <c r="G25" s="35" t="str">
        <f t="shared" si="4"/>
        <v>CRFI_PD_XXX_R4_C4</v>
      </c>
      <c r="H25" s="35" t="str">
        <f t="shared" si="4"/>
        <v>CRFI_PD_XXX_R4_C5</v>
      </c>
      <c r="I25" s="35" t="str">
        <f t="shared" si="4"/>
        <v>CRFI_PD_XXX_R4_C6</v>
      </c>
      <c r="J25" s="35" t="str">
        <f t="shared" si="4"/>
        <v>CRFI_PD_XXX_R4_C7</v>
      </c>
      <c r="K25" s="35" t="str">
        <f t="shared" si="4"/>
        <v>CRFI_PD_XXX_R4_C8</v>
      </c>
      <c r="L25" s="35" t="str">
        <f t="shared" si="4"/>
        <v>CRFI_PD_XXX_R4_C9</v>
      </c>
    </row>
    <row r="26" spans="1:12" x14ac:dyDescent="0.35">
      <c r="A26" s="9"/>
      <c r="B26" s="35" t="s">
        <v>127</v>
      </c>
      <c r="C26" s="35" t="s">
        <v>258</v>
      </c>
      <c r="D26" s="35" t="str">
        <f t="shared" si="2"/>
        <v>CRFI_PD_XXX_R5_C1</v>
      </c>
      <c r="E26" s="35" t="str">
        <f t="shared" si="4"/>
        <v>CRFI_PD_XXX_R5_C2</v>
      </c>
      <c r="F26" s="35" t="str">
        <f t="shared" si="4"/>
        <v>CRFI_PD_XXX_R5_C3</v>
      </c>
      <c r="G26" s="35" t="str">
        <f t="shared" si="4"/>
        <v>CRFI_PD_XXX_R5_C4</v>
      </c>
      <c r="H26" s="35" t="str">
        <f t="shared" si="4"/>
        <v>CRFI_PD_XXX_R5_C5</v>
      </c>
      <c r="I26" s="35" t="str">
        <f t="shared" si="4"/>
        <v>CRFI_PD_XXX_R5_C6</v>
      </c>
      <c r="J26" s="35" t="str">
        <f t="shared" si="4"/>
        <v>CRFI_PD_XXX_R5_C7</v>
      </c>
      <c r="K26" s="35" t="str">
        <f t="shared" si="4"/>
        <v>CRFI_PD_XXX_R5_C8</v>
      </c>
      <c r="L26" s="35" t="str">
        <f t="shared" si="4"/>
        <v>CRFI_PD_XXX_R5_C9</v>
      </c>
    </row>
    <row r="27" spans="1:12" x14ac:dyDescent="0.35">
      <c r="A27" s="9"/>
      <c r="B27" s="35" t="s">
        <v>44</v>
      </c>
      <c r="C27" s="35" t="s">
        <v>259</v>
      </c>
      <c r="D27" s="35" t="str">
        <f t="shared" si="2"/>
        <v>CRFI_PD_XXX_R6_C1</v>
      </c>
      <c r="E27" s="35" t="str">
        <f t="shared" si="4"/>
        <v>CRFI_PD_XXX_R6_C2</v>
      </c>
      <c r="F27" s="35" t="str">
        <f t="shared" si="4"/>
        <v>CRFI_PD_XXX_R6_C3</v>
      </c>
      <c r="G27" s="35" t="str">
        <f t="shared" si="4"/>
        <v>CRFI_PD_XXX_R6_C4</v>
      </c>
      <c r="H27" s="35" t="str">
        <f t="shared" si="4"/>
        <v>CRFI_PD_XXX_R6_C5</v>
      </c>
      <c r="I27" s="35" t="str">
        <f t="shared" si="4"/>
        <v>CRFI_PD_XXX_R6_C6</v>
      </c>
      <c r="J27" s="35" t="str">
        <f t="shared" si="4"/>
        <v>CRFI_PD_XXX_R6_C7</v>
      </c>
      <c r="K27" s="35" t="str">
        <f t="shared" si="4"/>
        <v>CRFI_PD_XXX_R6_C8</v>
      </c>
      <c r="L27" s="35" t="str">
        <f t="shared" si="4"/>
        <v>CRFI_PD_XXX_R6_C9</v>
      </c>
    </row>
    <row r="28" spans="1:12" x14ac:dyDescent="0.35">
      <c r="A28" s="9"/>
      <c r="B28" s="35" t="s">
        <v>128</v>
      </c>
      <c r="C28" s="35" t="s">
        <v>260</v>
      </c>
      <c r="D28" s="35" t="str">
        <f t="shared" si="2"/>
        <v>CRFI_PD_XXX_R7_C1</v>
      </c>
      <c r="E28" s="35" t="str">
        <f t="shared" si="4"/>
        <v>CRFI_PD_XXX_R7_C2</v>
      </c>
      <c r="F28" s="35" t="str">
        <f t="shared" si="4"/>
        <v>CRFI_PD_XXX_R7_C3</v>
      </c>
      <c r="G28" s="35" t="str">
        <f t="shared" si="4"/>
        <v>CRFI_PD_XXX_R7_C4</v>
      </c>
      <c r="H28" s="35" t="str">
        <f t="shared" si="4"/>
        <v>CRFI_PD_XXX_R7_C5</v>
      </c>
      <c r="I28" s="35" t="str">
        <f t="shared" si="4"/>
        <v>CRFI_PD_XXX_R7_C6</v>
      </c>
      <c r="J28" s="35" t="str">
        <f t="shared" si="4"/>
        <v>CRFI_PD_XXX_R7_C7</v>
      </c>
      <c r="K28" s="35" t="str">
        <f t="shared" si="4"/>
        <v>CRFI_PD_XXX_R7_C8</v>
      </c>
      <c r="L28" s="35" t="str">
        <f t="shared" si="4"/>
        <v>CRFI_PD_XXX_R7_C9</v>
      </c>
    </row>
    <row r="29" spans="1:12" x14ac:dyDescent="0.35">
      <c r="A29" s="9"/>
      <c r="B29" s="35" t="s">
        <v>77</v>
      </c>
      <c r="C29" s="35" t="s">
        <v>261</v>
      </c>
      <c r="D29" s="35" t="str">
        <f t="shared" si="2"/>
        <v>CRFI_PD_XXX_R8_C1</v>
      </c>
      <c r="E29" s="35" t="str">
        <f t="shared" si="4"/>
        <v>CRFI_PD_XXX_R8_C2</v>
      </c>
      <c r="F29" s="35" t="str">
        <f t="shared" si="4"/>
        <v>CRFI_PD_XXX_R8_C3</v>
      </c>
      <c r="G29" s="35" t="str">
        <f t="shared" si="4"/>
        <v>CRFI_PD_XXX_R8_C4</v>
      </c>
      <c r="H29" s="35" t="str">
        <f t="shared" si="4"/>
        <v>CRFI_PD_XXX_R8_C5</v>
      </c>
      <c r="I29" s="35" t="str">
        <f t="shared" si="4"/>
        <v>CRFI_PD_XXX_R8_C6</v>
      </c>
      <c r="J29" s="35" t="str">
        <f t="shared" si="4"/>
        <v>CRFI_PD_XXX_R8_C7</v>
      </c>
      <c r="K29" s="35" t="str">
        <f t="shared" si="4"/>
        <v>CRFI_PD_XXX_R8_C8</v>
      </c>
      <c r="L29" s="35" t="str">
        <f t="shared" si="4"/>
        <v>CRFI_PD_XXX_R8_C9</v>
      </c>
    </row>
    <row r="30" spans="1:12" x14ac:dyDescent="0.35">
      <c r="A30" s="9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</row>
    <row r="31" spans="1:12" x14ac:dyDescent="0.35">
      <c r="A31" s="9"/>
      <c r="B31" s="73"/>
      <c r="C31" s="73"/>
      <c r="D31" s="70" t="s">
        <v>228</v>
      </c>
      <c r="E31" s="73"/>
      <c r="F31" s="73"/>
      <c r="G31" s="73"/>
      <c r="H31" s="73"/>
      <c r="I31" s="73"/>
      <c r="J31" s="73"/>
      <c r="K31" s="73"/>
      <c r="L31" s="73"/>
    </row>
    <row r="32" spans="1:12" x14ac:dyDescent="0.35">
      <c r="A32" s="9"/>
      <c r="B32" s="33" t="s">
        <v>321</v>
      </c>
      <c r="C32" s="74" t="s">
        <v>262</v>
      </c>
      <c r="D32" s="35" t="str">
        <f>"CRFI_PD_XXX_" &amp; $C32 &amp; "_" &amp; D$31</f>
        <v>CRFI_PD_XXX_R9_C1</v>
      </c>
    </row>
    <row r="33" spans="1:7" x14ac:dyDescent="0.35">
      <c r="A33" s="9"/>
      <c r="B33" s="5"/>
      <c r="C33" s="5"/>
      <c r="D33" s="11"/>
      <c r="E33" s="10"/>
      <c r="F33" s="10"/>
    </row>
    <row r="34" spans="1:7" x14ac:dyDescent="0.35">
      <c r="A34" s="9"/>
      <c r="G34" s="10"/>
    </row>
    <row r="35" spans="1:7" x14ac:dyDescent="0.35">
      <c r="D35" s="66" t="s">
        <v>90</v>
      </c>
      <c r="E35" s="28"/>
    </row>
    <row r="36" spans="1:7" x14ac:dyDescent="0.35">
      <c r="D36" s="36" t="s">
        <v>228</v>
      </c>
      <c r="E36" s="28"/>
    </row>
    <row r="37" spans="1:7" x14ac:dyDescent="0.35">
      <c r="B37" s="75" t="s">
        <v>46</v>
      </c>
      <c r="C37" s="35" t="s">
        <v>254</v>
      </c>
      <c r="D37" s="33" t="str">
        <f>"CRFI_SCR_XXX_" &amp; $C37 &amp; "_" &amp; D$36</f>
        <v>CRFI_SCR_XXX_R1_C1</v>
      </c>
      <c r="E37" s="10"/>
    </row>
    <row r="38" spans="1:7" x14ac:dyDescent="0.35">
      <c r="A38" s="9"/>
      <c r="B38" s="75" t="s">
        <v>47</v>
      </c>
      <c r="C38" s="35" t="s">
        <v>255</v>
      </c>
      <c r="D38" s="33" t="str">
        <f t="shared" ref="D38:D39" si="5">"CRFI_SCR_XXX_" &amp; $C38 &amp; "_" &amp; D$36</f>
        <v>CRFI_SCR_XXX_R2_C1</v>
      </c>
      <c r="E38" s="10"/>
    </row>
    <row r="39" spans="1:7" x14ac:dyDescent="0.35">
      <c r="A39" s="9"/>
      <c r="B39" s="75" t="s">
        <v>48</v>
      </c>
      <c r="C39" s="35" t="s">
        <v>256</v>
      </c>
      <c r="D39" s="33" t="str">
        <f t="shared" si="5"/>
        <v>CRFI_SCR_XXX_R3_C1</v>
      </c>
      <c r="E39" s="10"/>
    </row>
    <row r="40" spans="1:7" x14ac:dyDescent="0.35">
      <c r="A40" s="9"/>
    </row>
  </sheetData>
  <mergeCells count="1">
    <mergeCell ref="B2:L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I38"/>
  <sheetViews>
    <sheetView showGridLines="0" workbookViewId="0"/>
  </sheetViews>
  <sheetFormatPr defaultColWidth="9.1796875" defaultRowHeight="14.5" x14ac:dyDescent="0.35"/>
  <cols>
    <col min="1" max="1" width="9.1796875" style="23"/>
    <col min="2" max="2" width="46.54296875" style="23" bestFit="1" customWidth="1"/>
    <col min="3" max="3" width="12.26953125" style="23" customWidth="1"/>
    <col min="4" max="8" width="24.54296875" style="23" bestFit="1" customWidth="1"/>
    <col min="9" max="9" width="24.26953125" style="23" customWidth="1"/>
    <col min="10" max="16384" width="9.1796875" style="23"/>
  </cols>
  <sheetData>
    <row r="2" spans="1:9" x14ac:dyDescent="0.35">
      <c r="B2" s="168" t="s">
        <v>130</v>
      </c>
      <c r="C2" s="169"/>
      <c r="D2" s="168"/>
      <c r="E2" s="168"/>
      <c r="F2" s="168"/>
      <c r="G2" s="168"/>
      <c r="H2" s="168"/>
    </row>
    <row r="3" spans="1:9" x14ac:dyDescent="0.35">
      <c r="B3" s="4"/>
      <c r="C3" s="4"/>
      <c r="D3" s="4"/>
      <c r="E3" s="4"/>
      <c r="F3" s="4"/>
      <c r="G3" s="4"/>
      <c r="H3" s="4"/>
      <c r="I3" s="4"/>
    </row>
    <row r="4" spans="1:9" x14ac:dyDescent="0.35">
      <c r="A4" s="9"/>
      <c r="B4" s="33"/>
      <c r="C4" s="37"/>
      <c r="D4" s="27" t="s">
        <v>34</v>
      </c>
      <c r="E4" s="27" t="s">
        <v>35</v>
      </c>
      <c r="F4" s="27" t="s">
        <v>36</v>
      </c>
      <c r="G4" s="27" t="s">
        <v>150</v>
      </c>
      <c r="H4" s="27" t="s">
        <v>37</v>
      </c>
    </row>
    <row r="5" spans="1:9" x14ac:dyDescent="0.35">
      <c r="A5" s="9"/>
      <c r="B5" s="3" t="s">
        <v>151</v>
      </c>
      <c r="C5" s="37"/>
      <c r="D5" s="45" t="s">
        <v>228</v>
      </c>
      <c r="E5" s="45" t="s">
        <v>229</v>
      </c>
      <c r="F5" s="45" t="s">
        <v>230</v>
      </c>
      <c r="G5" s="45" t="s">
        <v>231</v>
      </c>
      <c r="H5" s="45" t="s">
        <v>232</v>
      </c>
    </row>
    <row r="6" spans="1:9" x14ac:dyDescent="0.35">
      <c r="A6" s="9"/>
      <c r="B6" s="3" t="s">
        <v>131</v>
      </c>
      <c r="C6" s="33" t="s">
        <v>254</v>
      </c>
      <c r="D6" s="30"/>
      <c r="E6" s="30"/>
      <c r="F6" s="63" t="str">
        <f t="shared" ref="F6:G6" si="0">"CRNFI_EXPT1_XXX_" &amp; $C6 &amp; "_" &amp; F$5</f>
        <v>CRNFI_EXPT1_XXX_R1_C3</v>
      </c>
      <c r="G6" s="63" t="str">
        <f t="shared" si="0"/>
        <v>CRNFI_EXPT1_XXX_R1_C4</v>
      </c>
      <c r="H6" s="63" t="str">
        <f t="shared" ref="D6:H17" si="1">"CRNFI_EXPT1_XXX_" &amp; $C6 &amp; "_" &amp; H$5</f>
        <v>CRNFI_EXPT1_XXX_R1_C5</v>
      </c>
    </row>
    <row r="7" spans="1:9" x14ac:dyDescent="0.35">
      <c r="B7" s="22" t="s">
        <v>38</v>
      </c>
      <c r="C7" s="35" t="s">
        <v>255</v>
      </c>
      <c r="D7" s="63" t="str">
        <f t="shared" si="1"/>
        <v>CRNFI_EXPT1_XXX_R2_C1</v>
      </c>
      <c r="E7" s="63" t="str">
        <f t="shared" si="1"/>
        <v>CRNFI_EXPT1_XXX_R2_C2</v>
      </c>
      <c r="F7" s="63" t="str">
        <f t="shared" si="1"/>
        <v>CRNFI_EXPT1_XXX_R2_C3</v>
      </c>
      <c r="G7" s="63" t="str">
        <f t="shared" si="1"/>
        <v>CRNFI_EXPT1_XXX_R2_C4</v>
      </c>
      <c r="H7" s="63" t="str">
        <f t="shared" si="1"/>
        <v>CRNFI_EXPT1_XXX_R2_C5</v>
      </c>
    </row>
    <row r="8" spans="1:9" x14ac:dyDescent="0.35">
      <c r="B8" s="22" t="s">
        <v>39</v>
      </c>
      <c r="C8" s="33" t="s">
        <v>256</v>
      </c>
      <c r="D8" s="63" t="str">
        <f t="shared" si="1"/>
        <v>CRNFI_EXPT1_XXX_R3_C1</v>
      </c>
      <c r="E8" s="63" t="str">
        <f t="shared" si="1"/>
        <v>CRNFI_EXPT1_XXX_R3_C2</v>
      </c>
      <c r="F8" s="63" t="str">
        <f t="shared" si="1"/>
        <v>CRNFI_EXPT1_XXX_R3_C3</v>
      </c>
      <c r="G8" s="63" t="str">
        <f t="shared" si="1"/>
        <v>CRNFI_EXPT1_XXX_R3_C4</v>
      </c>
      <c r="H8" s="63" t="str">
        <f t="shared" si="1"/>
        <v>CRNFI_EXPT1_XXX_R3_C5</v>
      </c>
    </row>
    <row r="9" spans="1:9" x14ac:dyDescent="0.35">
      <c r="B9" s="22" t="s">
        <v>40</v>
      </c>
      <c r="C9" s="35" t="s">
        <v>257</v>
      </c>
      <c r="D9" s="63" t="str">
        <f t="shared" si="1"/>
        <v>CRNFI_EXPT1_XXX_R4_C1</v>
      </c>
      <c r="E9" s="63" t="str">
        <f t="shared" si="1"/>
        <v>CRNFI_EXPT1_XXX_R4_C2</v>
      </c>
      <c r="F9" s="63" t="str">
        <f t="shared" si="1"/>
        <v>CRNFI_EXPT1_XXX_R4_C3</v>
      </c>
      <c r="G9" s="63" t="str">
        <f t="shared" si="1"/>
        <v>CRNFI_EXPT1_XXX_R4_C4</v>
      </c>
      <c r="H9" s="63" t="str">
        <f t="shared" si="1"/>
        <v>CRNFI_EXPT1_XXX_R4_C5</v>
      </c>
    </row>
    <row r="10" spans="1:9" x14ac:dyDescent="0.35">
      <c r="B10" s="22" t="s">
        <v>81</v>
      </c>
      <c r="C10" s="33" t="s">
        <v>258</v>
      </c>
      <c r="D10" s="63" t="str">
        <f t="shared" si="1"/>
        <v>CRNFI_EXPT1_XXX_R5_C1</v>
      </c>
      <c r="E10" s="63" t="str">
        <f t="shared" si="1"/>
        <v>CRNFI_EXPT1_XXX_R5_C2</v>
      </c>
      <c r="F10" s="63" t="str">
        <f t="shared" si="1"/>
        <v>CRNFI_EXPT1_XXX_R5_C3</v>
      </c>
      <c r="G10" s="63" t="str">
        <f t="shared" si="1"/>
        <v>CRNFI_EXPT1_XXX_R5_C4</v>
      </c>
      <c r="H10" s="63" t="str">
        <f t="shared" si="1"/>
        <v>CRNFI_EXPT1_XXX_R5_C5</v>
      </c>
    </row>
    <row r="11" spans="1:9" x14ac:dyDescent="0.35">
      <c r="B11" s="22" t="s">
        <v>82</v>
      </c>
      <c r="C11" s="35" t="s">
        <v>259</v>
      </c>
      <c r="D11" s="63" t="str">
        <f t="shared" si="1"/>
        <v>CRNFI_EXPT1_XXX_R6_C1</v>
      </c>
      <c r="E11" s="63" t="str">
        <f t="shared" si="1"/>
        <v>CRNFI_EXPT1_XXX_R6_C2</v>
      </c>
      <c r="F11" s="63" t="str">
        <f t="shared" si="1"/>
        <v>CRNFI_EXPT1_XXX_R6_C3</v>
      </c>
      <c r="G11" s="63" t="str">
        <f t="shared" si="1"/>
        <v>CRNFI_EXPT1_XXX_R6_C4</v>
      </c>
      <c r="H11" s="63" t="str">
        <f t="shared" si="1"/>
        <v>CRNFI_EXPT1_XXX_R6_C5</v>
      </c>
    </row>
    <row r="12" spans="1:9" x14ac:dyDescent="0.35">
      <c r="B12" s="22" t="s">
        <v>83</v>
      </c>
      <c r="C12" s="33" t="s">
        <v>260</v>
      </c>
      <c r="D12" s="63" t="str">
        <f t="shared" si="1"/>
        <v>CRNFI_EXPT1_XXX_R7_C1</v>
      </c>
      <c r="E12" s="63" t="str">
        <f t="shared" si="1"/>
        <v>CRNFI_EXPT1_XXX_R7_C2</v>
      </c>
      <c r="F12" s="63" t="str">
        <f t="shared" si="1"/>
        <v>CRNFI_EXPT1_XXX_R7_C3</v>
      </c>
      <c r="G12" s="63" t="str">
        <f t="shared" si="1"/>
        <v>CRNFI_EXPT1_XXX_R7_C4</v>
      </c>
      <c r="H12" s="63" t="str">
        <f t="shared" si="1"/>
        <v>CRNFI_EXPT1_XXX_R7_C5</v>
      </c>
    </row>
    <row r="13" spans="1:9" x14ac:dyDescent="0.35">
      <c r="B13" s="22" t="s">
        <v>84</v>
      </c>
      <c r="C13" s="35" t="s">
        <v>261</v>
      </c>
      <c r="D13" s="63" t="str">
        <f t="shared" si="1"/>
        <v>CRNFI_EXPT1_XXX_R8_C1</v>
      </c>
      <c r="E13" s="63" t="str">
        <f t="shared" si="1"/>
        <v>CRNFI_EXPT1_XXX_R8_C2</v>
      </c>
      <c r="F13" s="63" t="str">
        <f t="shared" si="1"/>
        <v>CRNFI_EXPT1_XXX_R8_C3</v>
      </c>
      <c r="G13" s="63" t="str">
        <f t="shared" si="1"/>
        <v>CRNFI_EXPT1_XXX_R8_C4</v>
      </c>
      <c r="H13" s="63" t="str">
        <f t="shared" si="1"/>
        <v>CRNFI_EXPT1_XXX_R8_C5</v>
      </c>
    </row>
    <row r="14" spans="1:9" x14ac:dyDescent="0.35">
      <c r="B14" s="22" t="s">
        <v>85</v>
      </c>
      <c r="C14" s="33" t="s">
        <v>262</v>
      </c>
      <c r="D14" s="63" t="str">
        <f t="shared" si="1"/>
        <v>CRNFI_EXPT1_XXX_R9_C1</v>
      </c>
      <c r="E14" s="63" t="str">
        <f t="shared" si="1"/>
        <v>CRNFI_EXPT1_XXX_R9_C2</v>
      </c>
      <c r="F14" s="63" t="str">
        <f t="shared" si="1"/>
        <v>CRNFI_EXPT1_XXX_R9_C3</v>
      </c>
      <c r="G14" s="63" t="str">
        <f t="shared" si="1"/>
        <v>CRNFI_EXPT1_XXX_R9_C4</v>
      </c>
      <c r="H14" s="63" t="str">
        <f t="shared" si="1"/>
        <v>CRNFI_EXPT1_XXX_R9_C5</v>
      </c>
    </row>
    <row r="15" spans="1:9" x14ac:dyDescent="0.35">
      <c r="B15" s="22" t="s">
        <v>86</v>
      </c>
      <c r="C15" s="35" t="s">
        <v>263</v>
      </c>
      <c r="D15" s="63" t="str">
        <f t="shared" si="1"/>
        <v>CRNFI_EXPT1_XXX_R10_C1</v>
      </c>
      <c r="E15" s="63" t="str">
        <f t="shared" si="1"/>
        <v>CRNFI_EXPT1_XXX_R10_C2</v>
      </c>
      <c r="F15" s="63" t="str">
        <f t="shared" si="1"/>
        <v>CRNFI_EXPT1_XXX_R10_C3</v>
      </c>
      <c r="G15" s="63" t="str">
        <f t="shared" si="1"/>
        <v>CRNFI_EXPT1_XXX_R10_C4</v>
      </c>
      <c r="H15" s="63" t="str">
        <f t="shared" si="1"/>
        <v>CRNFI_EXPT1_XXX_R10_C5</v>
      </c>
      <c r="I15" s="59"/>
    </row>
    <row r="16" spans="1:9" x14ac:dyDescent="0.35">
      <c r="B16" s="22" t="s">
        <v>87</v>
      </c>
      <c r="C16" s="33" t="s">
        <v>264</v>
      </c>
      <c r="D16" s="63" t="str">
        <f t="shared" si="1"/>
        <v>CRNFI_EXPT1_XXX_R11_C1</v>
      </c>
      <c r="E16" s="63" t="str">
        <f t="shared" si="1"/>
        <v>CRNFI_EXPT1_XXX_R11_C2</v>
      </c>
      <c r="F16" s="63" t="str">
        <f t="shared" si="1"/>
        <v>CRNFI_EXPT1_XXX_R11_C3</v>
      </c>
      <c r="G16" s="63" t="str">
        <f t="shared" si="1"/>
        <v>CRNFI_EXPT1_XXX_R11_C4</v>
      </c>
      <c r="H16" s="63" t="str">
        <f t="shared" si="1"/>
        <v>CRNFI_EXPT1_XXX_R11_C5</v>
      </c>
      <c r="I16" s="59"/>
    </row>
    <row r="17" spans="1:9" x14ac:dyDescent="0.35">
      <c r="B17" s="22" t="s">
        <v>171</v>
      </c>
      <c r="C17" s="35" t="s">
        <v>265</v>
      </c>
      <c r="D17" s="60"/>
      <c r="E17" s="60"/>
      <c r="F17" s="63" t="str">
        <f t="shared" si="1"/>
        <v>CRNFI_EXPT1_XXX_R12_C3</v>
      </c>
      <c r="G17" s="63" t="str">
        <f t="shared" si="1"/>
        <v>CRNFI_EXPT1_XXX_R12_C4</v>
      </c>
      <c r="H17" s="61"/>
    </row>
    <row r="18" spans="1:9" x14ac:dyDescent="0.35">
      <c r="A18" s="9"/>
      <c r="B18" s="10"/>
      <c r="C18" s="10"/>
      <c r="D18" s="11"/>
      <c r="E18" s="11"/>
      <c r="F18" s="11"/>
      <c r="G18" s="11"/>
      <c r="H18" s="11"/>
    </row>
    <row r="19" spans="1:9" x14ac:dyDescent="0.35">
      <c r="A19" s="9"/>
      <c r="B19" s="33"/>
      <c r="C19" s="37"/>
      <c r="D19" s="27" t="s">
        <v>198</v>
      </c>
      <c r="E19" s="27" t="s">
        <v>36</v>
      </c>
      <c r="F19" s="27" t="s">
        <v>150</v>
      </c>
      <c r="G19" s="27" t="s">
        <v>37</v>
      </c>
    </row>
    <row r="20" spans="1:9" x14ac:dyDescent="0.35">
      <c r="A20" s="9"/>
      <c r="B20" s="3" t="s">
        <v>197</v>
      </c>
      <c r="C20" s="37"/>
      <c r="D20" s="45" t="s">
        <v>228</v>
      </c>
      <c r="E20" s="45" t="s">
        <v>229</v>
      </c>
      <c r="F20" s="45" t="s">
        <v>230</v>
      </c>
      <c r="G20" s="45" t="s">
        <v>231</v>
      </c>
    </row>
    <row r="21" spans="1:9" x14ac:dyDescent="0.35">
      <c r="A21" s="9"/>
      <c r="B21" s="3" t="s">
        <v>131</v>
      </c>
      <c r="C21" s="33" t="s">
        <v>254</v>
      </c>
      <c r="D21" s="30"/>
      <c r="E21" s="64" t="str">
        <f t="shared" ref="E21:F21" si="2">"CRNFI_EXPT2_XXX_" &amp; $C21 &amp; "_" &amp; E$20</f>
        <v>CRNFI_EXPT2_XXX_R1_C2</v>
      </c>
      <c r="F21" s="64" t="str">
        <f t="shared" si="2"/>
        <v>CRNFI_EXPT2_XXX_R1_C3</v>
      </c>
      <c r="G21" s="64" t="str">
        <f t="shared" ref="D21:G27" si="3">"CRNFI_EXPT2_XXX_" &amp; $C21 &amp; "_" &amp; G$20</f>
        <v>CRNFI_EXPT2_XXX_R1_C4</v>
      </c>
    </row>
    <row r="22" spans="1:9" x14ac:dyDescent="0.35">
      <c r="A22" s="9"/>
      <c r="B22" s="24" t="s">
        <v>192</v>
      </c>
      <c r="C22" s="35" t="s">
        <v>255</v>
      </c>
      <c r="D22" s="64" t="str">
        <f t="shared" si="3"/>
        <v>CRNFI_EXPT2_XXX_R2_C1</v>
      </c>
      <c r="E22" s="64" t="str">
        <f t="shared" si="3"/>
        <v>CRNFI_EXPT2_XXX_R2_C2</v>
      </c>
      <c r="F22" s="64" t="str">
        <f t="shared" si="3"/>
        <v>CRNFI_EXPT2_XXX_R2_C3</v>
      </c>
      <c r="G22" s="64" t="str">
        <f t="shared" si="3"/>
        <v>CRNFI_EXPT2_XXX_R2_C4</v>
      </c>
    </row>
    <row r="23" spans="1:9" x14ac:dyDescent="0.35">
      <c r="A23" s="9"/>
      <c r="B23" s="24" t="s">
        <v>193</v>
      </c>
      <c r="C23" s="33" t="s">
        <v>256</v>
      </c>
      <c r="D23" s="64" t="str">
        <f t="shared" si="3"/>
        <v>CRNFI_EXPT2_XXX_R3_C1</v>
      </c>
      <c r="E23" s="64" t="str">
        <f t="shared" si="3"/>
        <v>CRNFI_EXPT2_XXX_R3_C2</v>
      </c>
      <c r="F23" s="64" t="str">
        <f t="shared" si="3"/>
        <v>CRNFI_EXPT2_XXX_R3_C3</v>
      </c>
      <c r="G23" s="64" t="str">
        <f t="shared" si="3"/>
        <v>CRNFI_EXPT2_XXX_R3_C4</v>
      </c>
    </row>
    <row r="24" spans="1:9" x14ac:dyDescent="0.35">
      <c r="A24" s="9"/>
      <c r="B24" s="22" t="s">
        <v>194</v>
      </c>
      <c r="C24" s="35" t="s">
        <v>257</v>
      </c>
      <c r="D24" s="64" t="str">
        <f t="shared" si="3"/>
        <v>CRNFI_EXPT2_XXX_R4_C1</v>
      </c>
      <c r="E24" s="64" t="str">
        <f t="shared" si="3"/>
        <v>CRNFI_EXPT2_XXX_R4_C2</v>
      </c>
      <c r="F24" s="64" t="str">
        <f t="shared" si="3"/>
        <v>CRNFI_EXPT2_XXX_R4_C3</v>
      </c>
      <c r="G24" s="64" t="str">
        <f t="shared" si="3"/>
        <v>CRNFI_EXPT2_XXX_R4_C4</v>
      </c>
    </row>
    <row r="25" spans="1:9" x14ac:dyDescent="0.35">
      <c r="A25" s="9"/>
      <c r="B25" s="22" t="s">
        <v>195</v>
      </c>
      <c r="C25" s="33" t="s">
        <v>258</v>
      </c>
      <c r="D25" s="64" t="str">
        <f t="shared" si="3"/>
        <v>CRNFI_EXPT2_XXX_R5_C1</v>
      </c>
      <c r="E25" s="64" t="str">
        <f t="shared" si="3"/>
        <v>CRNFI_EXPT2_XXX_R5_C2</v>
      </c>
      <c r="F25" s="64" t="str">
        <f t="shared" si="3"/>
        <v>CRNFI_EXPT2_XXX_R5_C3</v>
      </c>
      <c r="G25" s="64" t="str">
        <f t="shared" si="3"/>
        <v>CRNFI_EXPT2_XXX_R5_C4</v>
      </c>
    </row>
    <row r="26" spans="1:9" x14ac:dyDescent="0.35">
      <c r="A26" s="9"/>
      <c r="B26" s="22" t="s">
        <v>196</v>
      </c>
      <c r="C26" s="35" t="s">
        <v>259</v>
      </c>
      <c r="D26" s="64" t="str">
        <f t="shared" si="3"/>
        <v>CRNFI_EXPT2_XXX_R6_C1</v>
      </c>
      <c r="E26" s="64" t="str">
        <f t="shared" si="3"/>
        <v>CRNFI_EXPT2_XXX_R6_C2</v>
      </c>
      <c r="F26" s="64" t="str">
        <f t="shared" si="3"/>
        <v>CRNFI_EXPT2_XXX_R6_C3</v>
      </c>
      <c r="G26" s="64" t="str">
        <f t="shared" si="3"/>
        <v>CRNFI_EXPT2_XXX_R6_C4</v>
      </c>
    </row>
    <row r="27" spans="1:9" x14ac:dyDescent="0.35">
      <c r="A27" s="9"/>
      <c r="B27" s="22" t="s">
        <v>171</v>
      </c>
      <c r="C27" s="33" t="s">
        <v>260</v>
      </c>
      <c r="D27" s="30"/>
      <c r="E27" s="64" t="str">
        <f t="shared" si="3"/>
        <v>CRNFI_EXPT2_XXX_R7_C2</v>
      </c>
      <c r="F27" s="64" t="str">
        <f t="shared" si="3"/>
        <v>CRNFI_EXPT2_XXX_R7_C3</v>
      </c>
      <c r="G27" s="30"/>
    </row>
    <row r="28" spans="1:9" x14ac:dyDescent="0.35">
      <c r="A28" s="9"/>
      <c r="B28" s="10"/>
      <c r="C28" s="10"/>
      <c r="D28" s="11"/>
      <c r="E28" s="11"/>
      <c r="F28" s="11"/>
      <c r="G28" s="11"/>
      <c r="I28" s="11"/>
    </row>
    <row r="29" spans="1:9" x14ac:dyDescent="0.35">
      <c r="A29" s="9"/>
      <c r="B29" s="10"/>
      <c r="C29" s="10"/>
      <c r="D29" s="11"/>
      <c r="E29" s="11"/>
      <c r="F29" s="11"/>
      <c r="G29" s="11"/>
      <c r="H29" s="11"/>
      <c r="I29" s="11"/>
    </row>
    <row r="30" spans="1:9" x14ac:dyDescent="0.35">
      <c r="A30" s="9"/>
      <c r="D30" s="27" t="s">
        <v>90</v>
      </c>
      <c r="E30" s="11"/>
      <c r="F30" s="11"/>
      <c r="G30" s="11"/>
      <c r="H30" s="11"/>
    </row>
    <row r="31" spans="1:9" x14ac:dyDescent="0.35">
      <c r="A31" s="9"/>
      <c r="D31" s="45" t="s">
        <v>228</v>
      </c>
      <c r="E31" s="11"/>
      <c r="F31" s="11"/>
      <c r="G31" s="11"/>
      <c r="H31" s="11"/>
    </row>
    <row r="32" spans="1:9" x14ac:dyDescent="0.35">
      <c r="A32" s="9"/>
      <c r="B32" s="58" t="s">
        <v>280</v>
      </c>
      <c r="C32" s="33" t="s">
        <v>254</v>
      </c>
      <c r="D32" s="13" t="str">
        <f>"CRNFI_SCR_XXX_" &amp; $C32 &amp; "_" &amp; D$31</f>
        <v>CRNFI_SCR_XXX_R1_C1</v>
      </c>
      <c r="E32" s="11"/>
      <c r="F32" s="11"/>
      <c r="G32" s="11"/>
      <c r="H32" s="11"/>
    </row>
    <row r="33" spans="1:9" x14ac:dyDescent="0.35">
      <c r="A33" s="9"/>
      <c r="B33" s="58" t="s">
        <v>281</v>
      </c>
      <c r="C33" s="35" t="s">
        <v>255</v>
      </c>
      <c r="D33" s="13" t="str">
        <f t="shared" ref="D33:D34" si="4">"CRNFI_SCR_XXX_" &amp; $C33 &amp; "_" &amp; D$31</f>
        <v>CRNFI_SCR_XXX_R2_C1</v>
      </c>
      <c r="E33" s="11"/>
      <c r="F33" s="11"/>
      <c r="G33" s="11"/>
      <c r="H33" s="11"/>
    </row>
    <row r="34" spans="1:9" x14ac:dyDescent="0.35">
      <c r="A34" s="9"/>
      <c r="B34" s="58" t="s">
        <v>41</v>
      </c>
      <c r="C34" s="33" t="s">
        <v>256</v>
      </c>
      <c r="D34" s="13" t="str">
        <f t="shared" si="4"/>
        <v>CRNFI_SCR_XXX_R3_C1</v>
      </c>
      <c r="E34" s="11"/>
      <c r="F34" s="11"/>
      <c r="G34" s="11"/>
      <c r="H34" s="11"/>
      <c r="I34" s="11"/>
    </row>
    <row r="35" spans="1:9" x14ac:dyDescent="0.35">
      <c r="A35" s="9"/>
      <c r="B35" s="10"/>
      <c r="C35" s="10"/>
      <c r="D35" s="11"/>
      <c r="E35" s="11"/>
      <c r="F35" s="11"/>
      <c r="G35" s="11"/>
      <c r="H35" s="11"/>
      <c r="I35" s="11"/>
    </row>
    <row r="38" spans="1:9" x14ac:dyDescent="0.35">
      <c r="A38" s="62"/>
    </row>
  </sheetData>
  <mergeCells count="1">
    <mergeCell ref="B2:H2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X202"/>
  <sheetViews>
    <sheetView showGridLines="0" zoomScaleNormal="100" workbookViewId="0"/>
  </sheetViews>
  <sheetFormatPr defaultColWidth="9.1796875" defaultRowHeight="14.5" x14ac:dyDescent="0.35"/>
  <cols>
    <col min="1" max="1" width="9.1796875" style="6"/>
    <col min="2" max="2" width="57.81640625" style="6" bestFit="1" customWidth="1"/>
    <col min="3" max="3" width="42.26953125" style="6" bestFit="1" customWidth="1"/>
    <col min="4" max="4" width="21.7265625" style="6" bestFit="1" customWidth="1"/>
    <col min="5" max="5" width="21.1796875" style="6" bestFit="1" customWidth="1"/>
    <col min="6" max="6" width="18.1796875" style="6" customWidth="1"/>
    <col min="7" max="7" width="19.1796875" style="6" bestFit="1" customWidth="1"/>
    <col min="8" max="8" width="21.1796875" style="6" bestFit="1" customWidth="1"/>
    <col min="9" max="9" width="20.26953125" style="6" bestFit="1" customWidth="1"/>
    <col min="10" max="10" width="18.90625" style="6" customWidth="1"/>
    <col min="11" max="11" width="21.453125" style="6" bestFit="1" customWidth="1"/>
    <col min="12" max="12" width="20.26953125" style="6" bestFit="1" customWidth="1"/>
    <col min="13" max="13" width="22.26953125" style="6" bestFit="1" customWidth="1"/>
    <col min="14" max="14" width="13" style="6" customWidth="1"/>
    <col min="15" max="15" width="22.453125" style="6" bestFit="1" customWidth="1"/>
    <col min="16" max="16" width="11.54296875" style="6" customWidth="1"/>
    <col min="17" max="17" width="20.54296875" style="6" bestFit="1" customWidth="1"/>
    <col min="18" max="18" width="21.1796875" style="6" customWidth="1"/>
    <col min="19" max="19" width="17.26953125" style="6" customWidth="1"/>
    <col min="20" max="20" width="20.7265625" style="6" bestFit="1" customWidth="1"/>
    <col min="21" max="22" width="21.453125" style="6" bestFit="1" customWidth="1"/>
    <col min="23" max="23" width="21.81640625" style="6" customWidth="1"/>
    <col min="24" max="24" width="18.1796875" style="6" customWidth="1"/>
    <col min="25" max="25" width="21.453125" style="6" bestFit="1" customWidth="1"/>
    <col min="26" max="26" width="9.1796875" style="6"/>
    <col min="27" max="28" width="21.26953125" style="6" bestFit="1" customWidth="1"/>
    <col min="29" max="31" width="9.1796875" style="6"/>
    <col min="32" max="33" width="10.453125" style="6" customWidth="1"/>
    <col min="34" max="36" width="9.1796875" style="6"/>
    <col min="37" max="37" width="10.453125" style="6" customWidth="1"/>
    <col min="38" max="38" width="22.453125" style="6" bestFit="1" customWidth="1"/>
    <col min="39" max="40" width="9.1796875" style="6"/>
    <col min="41" max="42" width="21.453125" style="6" bestFit="1" customWidth="1"/>
    <col min="43" max="43" width="10.81640625" style="6" customWidth="1"/>
    <col min="44" max="44" width="9.1796875" style="6"/>
    <col min="45" max="45" width="22.453125" style="6" bestFit="1" customWidth="1"/>
    <col min="46" max="46" width="9.1796875" style="6"/>
    <col min="47" max="47" width="11.453125" style="6" customWidth="1"/>
    <col min="48" max="48" width="10.81640625" style="6" customWidth="1"/>
    <col min="49" max="50" width="9.1796875" style="6"/>
    <col min="51" max="51" width="22.453125" style="6" bestFit="1" customWidth="1"/>
    <col min="52" max="52" width="11.1796875" style="6" customWidth="1"/>
    <col min="53" max="53" width="20.81640625" style="6" bestFit="1" customWidth="1"/>
    <col min="54" max="56" width="9.1796875" style="6"/>
    <col min="57" max="57" width="10.54296875" style="6" customWidth="1"/>
    <col min="58" max="58" width="11.26953125" style="6" customWidth="1"/>
    <col min="59" max="61" width="9.1796875" style="6"/>
    <col min="62" max="63" width="10.54296875" style="6" customWidth="1"/>
    <col min="64" max="64" width="22.453125" style="6" bestFit="1" customWidth="1"/>
    <col min="65" max="68" width="9.1796875" style="6"/>
    <col min="69" max="69" width="22.453125" style="6" bestFit="1" customWidth="1"/>
    <col min="70" max="72" width="9.1796875" style="6"/>
    <col min="73" max="73" width="19.1796875" style="6" bestFit="1" customWidth="1"/>
    <col min="74" max="75" width="9.1796875" style="6"/>
    <col min="76" max="76" width="20.81640625" style="6" bestFit="1" customWidth="1"/>
    <col min="77" max="16384" width="9.1796875" style="6"/>
  </cols>
  <sheetData>
    <row r="2" spans="1:41" x14ac:dyDescent="0.35">
      <c r="B2" s="113"/>
      <c r="D2" s="70" t="s">
        <v>228</v>
      </c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</row>
    <row r="3" spans="1:41" x14ac:dyDescent="0.35">
      <c r="B3" s="68" t="s">
        <v>445</v>
      </c>
      <c r="C3" s="35" t="s">
        <v>254</v>
      </c>
      <c r="D3" s="49" t="str">
        <f>"NL_QUE_XXX_" &amp; $C3 &amp; "_" &amp; D$2</f>
        <v>NL_QUE_XXX_R1_C1</v>
      </c>
      <c r="E3" s="51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x14ac:dyDescent="0.35">
      <c r="B4" s="68" t="s">
        <v>446</v>
      </c>
      <c r="C4" s="35" t="s">
        <v>255</v>
      </c>
      <c r="D4" s="49" t="str">
        <f t="shared" ref="D4:D8" si="0">"NL_QUE_XXX_" &amp; $C4 &amp; "_" &amp; D$2</f>
        <v>NL_QUE_XXX_R2_C1</v>
      </c>
      <c r="E4" s="51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</row>
    <row r="5" spans="1:41" x14ac:dyDescent="0.35">
      <c r="B5" s="68" t="s">
        <v>447</v>
      </c>
      <c r="C5" s="35" t="s">
        <v>256</v>
      </c>
      <c r="D5" s="49" t="str">
        <f t="shared" si="0"/>
        <v>NL_QUE_XXX_R3_C1</v>
      </c>
      <c r="E5" s="51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</row>
    <row r="6" spans="1:41" x14ac:dyDescent="0.35">
      <c r="B6" s="68" t="s">
        <v>448</v>
      </c>
      <c r="C6" s="35" t="s">
        <v>257</v>
      </c>
      <c r="D6" s="49" t="str">
        <f t="shared" si="0"/>
        <v>NL_QUE_XXX_R4_C1</v>
      </c>
      <c r="E6" s="51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</row>
    <row r="7" spans="1:41" x14ac:dyDescent="0.35">
      <c r="B7" s="68" t="s">
        <v>449</v>
      </c>
      <c r="C7" s="35" t="s">
        <v>258</v>
      </c>
      <c r="D7" s="49" t="str">
        <f t="shared" si="0"/>
        <v>NL_QUE_XXX_R5_C1</v>
      </c>
      <c r="E7" s="51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</row>
    <row r="8" spans="1:41" x14ac:dyDescent="0.35">
      <c r="B8" s="68" t="s">
        <v>450</v>
      </c>
      <c r="C8" s="35" t="s">
        <v>259</v>
      </c>
      <c r="D8" s="49" t="str">
        <f t="shared" si="0"/>
        <v>NL_QUE_XXX_R6_C1</v>
      </c>
      <c r="E8" s="51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</row>
    <row r="9" spans="1:41" x14ac:dyDescent="0.35">
      <c r="B9" s="17"/>
      <c r="C9" s="73"/>
      <c r="D9" s="51"/>
      <c r="E9" s="51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</row>
    <row r="10" spans="1:41" x14ac:dyDescent="0.35">
      <c r="B10" s="181" t="s">
        <v>451</v>
      </c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3"/>
    </row>
    <row r="11" spans="1:41" x14ac:dyDescent="0.35"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</row>
    <row r="12" spans="1:41" x14ac:dyDescent="0.35">
      <c r="D12" s="184" t="s">
        <v>452</v>
      </c>
      <c r="E12" s="184"/>
      <c r="F12" s="184"/>
      <c r="G12" s="184"/>
      <c r="H12" s="185" t="s">
        <v>453</v>
      </c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7"/>
    </row>
    <row r="13" spans="1:41" ht="48" x14ac:dyDescent="0.35">
      <c r="C13" s="35" t="s">
        <v>454</v>
      </c>
      <c r="D13" s="94" t="s">
        <v>455</v>
      </c>
      <c r="E13" s="94" t="s">
        <v>456</v>
      </c>
      <c r="F13" s="94" t="s">
        <v>457</v>
      </c>
      <c r="G13" s="94" t="s">
        <v>28</v>
      </c>
      <c r="H13" s="94" t="s">
        <v>458</v>
      </c>
      <c r="I13" s="94" t="s">
        <v>459</v>
      </c>
      <c r="J13" s="94">
        <v>0.1</v>
      </c>
      <c r="K13" s="94">
        <v>0.2</v>
      </c>
      <c r="L13" s="94">
        <v>0.3</v>
      </c>
      <c r="M13" s="94">
        <v>0.4</v>
      </c>
      <c r="N13" s="94">
        <v>0.5</v>
      </c>
      <c r="O13" s="94">
        <v>0.6</v>
      </c>
      <c r="P13" s="94">
        <v>0.7</v>
      </c>
      <c r="Q13" s="94">
        <v>0.8</v>
      </c>
      <c r="R13" s="94">
        <v>0.9</v>
      </c>
      <c r="S13" s="94">
        <v>0.97499999999999998</v>
      </c>
      <c r="T13" s="94">
        <v>0.98</v>
      </c>
      <c r="U13" s="94">
        <v>0.98499999999999999</v>
      </c>
      <c r="V13" s="94">
        <v>0.99</v>
      </c>
      <c r="W13" s="94">
        <v>0.995</v>
      </c>
      <c r="X13" s="94">
        <v>0.997</v>
      </c>
      <c r="Y13" s="94">
        <v>0.999</v>
      </c>
    </row>
    <row r="14" spans="1:41" x14ac:dyDescent="0.35">
      <c r="A14" s="107"/>
      <c r="B14" s="107"/>
      <c r="C14" s="129" t="s">
        <v>228</v>
      </c>
      <c r="D14" s="129" t="s">
        <v>229</v>
      </c>
      <c r="E14" s="129" t="s">
        <v>230</v>
      </c>
      <c r="F14" s="129" t="s">
        <v>231</v>
      </c>
      <c r="G14" s="129" t="s">
        <v>232</v>
      </c>
      <c r="H14" s="129" t="s">
        <v>233</v>
      </c>
      <c r="I14" s="129" t="s">
        <v>234</v>
      </c>
      <c r="J14" s="129" t="s">
        <v>235</v>
      </c>
      <c r="K14" s="129" t="s">
        <v>236</v>
      </c>
      <c r="L14" s="129" t="s">
        <v>237</v>
      </c>
      <c r="M14" s="129" t="s">
        <v>238</v>
      </c>
      <c r="N14" s="129" t="s">
        <v>239</v>
      </c>
      <c r="O14" s="129" t="s">
        <v>240</v>
      </c>
      <c r="P14" s="129" t="s">
        <v>241</v>
      </c>
      <c r="Q14" s="129" t="s">
        <v>242</v>
      </c>
      <c r="R14" s="129" t="s">
        <v>243</v>
      </c>
      <c r="S14" s="129" t="s">
        <v>244</v>
      </c>
      <c r="T14" s="129" t="s">
        <v>245</v>
      </c>
      <c r="U14" s="129" t="s">
        <v>246</v>
      </c>
      <c r="V14" s="129" t="s">
        <v>247</v>
      </c>
      <c r="W14" s="129" t="s">
        <v>248</v>
      </c>
      <c r="X14" s="129" t="s">
        <v>249</v>
      </c>
      <c r="Y14" s="129" t="s">
        <v>250</v>
      </c>
    </row>
    <row r="15" spans="1:41" ht="29" x14ac:dyDescent="0.35">
      <c r="A15" s="107"/>
      <c r="B15" s="130" t="s">
        <v>254</v>
      </c>
      <c r="C15" s="131" t="s">
        <v>460</v>
      </c>
      <c r="D15" s="132"/>
      <c r="E15" s="35" t="str">
        <f>"NL_REXP_GRO_" &amp; $B15 &amp; "_" &amp; E$14</f>
        <v>NL_REXP_GRO_R1_C3</v>
      </c>
      <c r="F15" s="35" t="str">
        <f>"NL_REXP_GRO_" &amp; $B15 &amp; "_" &amp; F$14</f>
        <v>NL_REXP_GRO_R1_C4</v>
      </c>
      <c r="G15" s="35" t="str">
        <f>"NL_RSCR_GRO_" &amp; $B15 &amp; "_" &amp; G$14</f>
        <v>NL_RSCR_GRO_R1_C5</v>
      </c>
      <c r="H15" s="35" t="str">
        <f>"NL_RSPR_GDI_" &amp; $B15 &amp; "_" &amp; H$14</f>
        <v>NL_RSPR_GDI_R1_C6</v>
      </c>
      <c r="I15" s="35" t="str">
        <f>"NL_RSPR_GDI_" &amp; $B15 &amp; "_" &amp; I$14</f>
        <v>NL_RSPR_GDI_R1_C7</v>
      </c>
      <c r="J15" s="35" t="str">
        <f t="shared" ref="J15:Y15" si="1">"NL_RPCT_GDI_" &amp; $B15 &amp; "_" &amp; J$14</f>
        <v>NL_RPCT_GDI_R1_C8</v>
      </c>
      <c r="K15" s="35" t="str">
        <f t="shared" si="1"/>
        <v>NL_RPCT_GDI_R1_C9</v>
      </c>
      <c r="L15" s="35" t="str">
        <f t="shared" si="1"/>
        <v>NL_RPCT_GDI_R1_C10</v>
      </c>
      <c r="M15" s="35" t="str">
        <f t="shared" si="1"/>
        <v>NL_RPCT_GDI_R1_C11</v>
      </c>
      <c r="N15" s="35" t="str">
        <f t="shared" si="1"/>
        <v>NL_RPCT_GDI_R1_C12</v>
      </c>
      <c r="O15" s="35" t="str">
        <f t="shared" si="1"/>
        <v>NL_RPCT_GDI_R1_C13</v>
      </c>
      <c r="P15" s="35" t="str">
        <f t="shared" si="1"/>
        <v>NL_RPCT_GDI_R1_C14</v>
      </c>
      <c r="Q15" s="35" t="str">
        <f t="shared" si="1"/>
        <v>NL_RPCT_GDI_R1_C15</v>
      </c>
      <c r="R15" s="35" t="str">
        <f t="shared" si="1"/>
        <v>NL_RPCT_GDI_R1_C16</v>
      </c>
      <c r="S15" s="35" t="str">
        <f t="shared" si="1"/>
        <v>NL_RPCT_GDI_R1_C17</v>
      </c>
      <c r="T15" s="35" t="str">
        <f t="shared" si="1"/>
        <v>NL_RPCT_GDI_R1_C18</v>
      </c>
      <c r="U15" s="35" t="str">
        <f t="shared" si="1"/>
        <v>NL_RPCT_GDI_R1_C19</v>
      </c>
      <c r="V15" s="35" t="str">
        <f t="shared" si="1"/>
        <v>NL_RPCT_GDI_R1_C20</v>
      </c>
      <c r="W15" s="35" t="str">
        <f t="shared" si="1"/>
        <v>NL_RPCT_GDI_R1_C21</v>
      </c>
      <c r="X15" s="35" t="str">
        <f t="shared" si="1"/>
        <v>NL_RPCT_GDI_R1_C22</v>
      </c>
      <c r="Y15" s="35" t="str">
        <f t="shared" si="1"/>
        <v>NL_RPCT_GDI_R1_C23</v>
      </c>
    </row>
    <row r="16" spans="1:41" x14ac:dyDescent="0.35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</row>
    <row r="17" spans="1:25" x14ac:dyDescent="0.35">
      <c r="A17" s="107"/>
      <c r="B17" s="130" t="s">
        <v>255</v>
      </c>
      <c r="C17" s="35" t="str">
        <f>"NL_RSIILOB_XXX_" &amp; $B17 &amp; "_" &amp; C$14</f>
        <v>NL_RSIILOB_XXX_R2_C1</v>
      </c>
      <c r="D17" s="132"/>
      <c r="E17" s="35" t="str">
        <f t="shared" ref="E17:F21" si="2">"NL_REXP_GRO_" &amp; $B17 &amp; "_" &amp; E$14</f>
        <v>NL_REXP_GRO_R2_C3</v>
      </c>
      <c r="F17" s="35" t="str">
        <f t="shared" si="2"/>
        <v>NL_REXP_GRO_R2_C4</v>
      </c>
      <c r="G17" s="35" t="str">
        <f>"NL_RSCR_GRO_" &amp; $B17 &amp; "_" &amp; G$14</f>
        <v>NL_RSCR_GRO_R2_C5</v>
      </c>
      <c r="H17" s="35" t="str">
        <f t="shared" ref="H17:I21" si="3">"NL_RSPR_GDI_" &amp; $B17 &amp; "_" &amp; H$14</f>
        <v>NL_RSPR_GDI_R2_C6</v>
      </c>
      <c r="I17" s="35" t="str">
        <f t="shared" si="3"/>
        <v>NL_RSPR_GDI_R2_C7</v>
      </c>
      <c r="J17" s="35" t="str">
        <f t="shared" ref="J17:Y21" si="4">"NL_RPCT_GDI_" &amp; $B17 &amp; "_" &amp; J$14</f>
        <v>NL_RPCT_GDI_R2_C8</v>
      </c>
      <c r="K17" s="35" t="str">
        <f t="shared" si="4"/>
        <v>NL_RPCT_GDI_R2_C9</v>
      </c>
      <c r="L17" s="35" t="str">
        <f t="shared" si="4"/>
        <v>NL_RPCT_GDI_R2_C10</v>
      </c>
      <c r="M17" s="35" t="str">
        <f t="shared" si="4"/>
        <v>NL_RPCT_GDI_R2_C11</v>
      </c>
      <c r="N17" s="35" t="str">
        <f t="shared" si="4"/>
        <v>NL_RPCT_GDI_R2_C12</v>
      </c>
      <c r="O17" s="35" t="str">
        <f t="shared" si="4"/>
        <v>NL_RPCT_GDI_R2_C13</v>
      </c>
      <c r="P17" s="35" t="str">
        <f t="shared" si="4"/>
        <v>NL_RPCT_GDI_R2_C14</v>
      </c>
      <c r="Q17" s="35" t="str">
        <f t="shared" si="4"/>
        <v>NL_RPCT_GDI_R2_C15</v>
      </c>
      <c r="R17" s="35" t="str">
        <f t="shared" si="4"/>
        <v>NL_RPCT_GDI_R2_C16</v>
      </c>
      <c r="S17" s="35" t="str">
        <f t="shared" si="4"/>
        <v>NL_RPCT_GDI_R2_C17</v>
      </c>
      <c r="T17" s="35" t="str">
        <f t="shared" si="4"/>
        <v>NL_RPCT_GDI_R2_C18</v>
      </c>
      <c r="U17" s="35" t="str">
        <f t="shared" si="4"/>
        <v>NL_RPCT_GDI_R2_C19</v>
      </c>
      <c r="V17" s="35" t="str">
        <f t="shared" si="4"/>
        <v>NL_RPCT_GDI_R2_C20</v>
      </c>
      <c r="W17" s="35" t="str">
        <f t="shared" si="4"/>
        <v>NL_RPCT_GDI_R2_C21</v>
      </c>
      <c r="X17" s="35" t="str">
        <f t="shared" si="4"/>
        <v>NL_RPCT_GDI_R2_C22</v>
      </c>
      <c r="Y17" s="35" t="str">
        <f t="shared" si="4"/>
        <v>NL_RPCT_GDI_R2_C23</v>
      </c>
    </row>
    <row r="18" spans="1:25" x14ac:dyDescent="0.35">
      <c r="A18" s="107"/>
      <c r="B18" s="130" t="s">
        <v>256</v>
      </c>
      <c r="C18" s="35" t="str">
        <f>"NL_RSIILOB_XXX_" &amp; $B18 &amp; "_" &amp; C$14</f>
        <v>NL_RSIILOB_XXX_R3_C1</v>
      </c>
      <c r="D18" s="132"/>
      <c r="E18" s="35" t="str">
        <f t="shared" si="2"/>
        <v>NL_REXP_GRO_R3_C3</v>
      </c>
      <c r="F18" s="35" t="str">
        <f t="shared" si="2"/>
        <v>NL_REXP_GRO_R3_C4</v>
      </c>
      <c r="G18" s="35" t="str">
        <f>"NL_RSCR_GRO_" &amp; $B18 &amp; "_" &amp; G$14</f>
        <v>NL_RSCR_GRO_R3_C5</v>
      </c>
      <c r="H18" s="35" t="str">
        <f t="shared" si="3"/>
        <v>NL_RSPR_GDI_R3_C6</v>
      </c>
      <c r="I18" s="35" t="str">
        <f t="shared" si="3"/>
        <v>NL_RSPR_GDI_R3_C7</v>
      </c>
      <c r="J18" s="35" t="str">
        <f t="shared" si="4"/>
        <v>NL_RPCT_GDI_R3_C8</v>
      </c>
      <c r="K18" s="35" t="str">
        <f t="shared" si="4"/>
        <v>NL_RPCT_GDI_R3_C9</v>
      </c>
      <c r="L18" s="35" t="str">
        <f t="shared" si="4"/>
        <v>NL_RPCT_GDI_R3_C10</v>
      </c>
      <c r="M18" s="35" t="str">
        <f t="shared" si="4"/>
        <v>NL_RPCT_GDI_R3_C11</v>
      </c>
      <c r="N18" s="35" t="str">
        <f t="shared" si="4"/>
        <v>NL_RPCT_GDI_R3_C12</v>
      </c>
      <c r="O18" s="35" t="str">
        <f t="shared" si="4"/>
        <v>NL_RPCT_GDI_R3_C13</v>
      </c>
      <c r="P18" s="35" t="str">
        <f t="shared" si="4"/>
        <v>NL_RPCT_GDI_R3_C14</v>
      </c>
      <c r="Q18" s="35" t="str">
        <f t="shared" si="4"/>
        <v>NL_RPCT_GDI_R3_C15</v>
      </c>
      <c r="R18" s="35" t="str">
        <f t="shared" si="4"/>
        <v>NL_RPCT_GDI_R3_C16</v>
      </c>
      <c r="S18" s="35" t="str">
        <f t="shared" si="4"/>
        <v>NL_RPCT_GDI_R3_C17</v>
      </c>
      <c r="T18" s="35" t="str">
        <f t="shared" si="4"/>
        <v>NL_RPCT_GDI_R3_C18</v>
      </c>
      <c r="U18" s="35" t="str">
        <f t="shared" si="4"/>
        <v>NL_RPCT_GDI_R3_C19</v>
      </c>
      <c r="V18" s="35" t="str">
        <f t="shared" si="4"/>
        <v>NL_RPCT_GDI_R3_C20</v>
      </c>
      <c r="W18" s="35" t="str">
        <f t="shared" si="4"/>
        <v>NL_RPCT_GDI_R3_C21</v>
      </c>
      <c r="X18" s="35" t="str">
        <f t="shared" si="4"/>
        <v>NL_RPCT_GDI_R3_C22</v>
      </c>
      <c r="Y18" s="35" t="str">
        <f t="shared" si="4"/>
        <v>NL_RPCT_GDI_R3_C23</v>
      </c>
    </row>
    <row r="19" spans="1:25" x14ac:dyDescent="0.35">
      <c r="A19" s="107"/>
      <c r="B19" s="130" t="s">
        <v>24</v>
      </c>
      <c r="C19" s="35" t="str">
        <f>"NL_RSIILOB_XXX_" &amp; $B19 &amp; "_" &amp; C$14</f>
        <v>NL_RSIILOB_XXX_._C1</v>
      </c>
      <c r="D19" s="132"/>
      <c r="E19" s="35" t="str">
        <f t="shared" si="2"/>
        <v>NL_REXP_GRO_._C3</v>
      </c>
      <c r="F19" s="35" t="str">
        <f t="shared" si="2"/>
        <v>NL_REXP_GRO_._C4</v>
      </c>
      <c r="G19" s="35" t="str">
        <f>"NL_RSCR_GRO_" &amp; $B19 &amp; "_" &amp; G$14</f>
        <v>NL_RSCR_GRO_._C5</v>
      </c>
      <c r="H19" s="35" t="str">
        <f t="shared" si="3"/>
        <v>NL_RSPR_GDI_._C6</v>
      </c>
      <c r="I19" s="35" t="str">
        <f t="shared" si="3"/>
        <v>NL_RSPR_GDI_._C7</v>
      </c>
      <c r="J19" s="35" t="str">
        <f t="shared" si="4"/>
        <v>NL_RPCT_GDI_._C8</v>
      </c>
      <c r="K19" s="35" t="str">
        <f t="shared" si="4"/>
        <v>NL_RPCT_GDI_._C9</v>
      </c>
      <c r="L19" s="35" t="str">
        <f t="shared" si="4"/>
        <v>NL_RPCT_GDI_._C10</v>
      </c>
      <c r="M19" s="35" t="str">
        <f t="shared" si="4"/>
        <v>NL_RPCT_GDI_._C11</v>
      </c>
      <c r="N19" s="35" t="str">
        <f t="shared" si="4"/>
        <v>NL_RPCT_GDI_._C12</v>
      </c>
      <c r="O19" s="35" t="str">
        <f t="shared" si="4"/>
        <v>NL_RPCT_GDI_._C13</v>
      </c>
      <c r="P19" s="35" t="str">
        <f t="shared" si="4"/>
        <v>NL_RPCT_GDI_._C14</v>
      </c>
      <c r="Q19" s="35" t="str">
        <f t="shared" si="4"/>
        <v>NL_RPCT_GDI_._C15</v>
      </c>
      <c r="R19" s="35" t="str">
        <f t="shared" si="4"/>
        <v>NL_RPCT_GDI_._C16</v>
      </c>
      <c r="S19" s="35" t="str">
        <f t="shared" si="4"/>
        <v>NL_RPCT_GDI_._C17</v>
      </c>
      <c r="T19" s="35" t="str">
        <f t="shared" si="4"/>
        <v>NL_RPCT_GDI_._C18</v>
      </c>
      <c r="U19" s="35" t="str">
        <f t="shared" si="4"/>
        <v>NL_RPCT_GDI_._C19</v>
      </c>
      <c r="V19" s="35" t="str">
        <f t="shared" si="4"/>
        <v>NL_RPCT_GDI_._C20</v>
      </c>
      <c r="W19" s="35" t="str">
        <f t="shared" si="4"/>
        <v>NL_RPCT_GDI_._C21</v>
      </c>
      <c r="X19" s="35" t="str">
        <f t="shared" si="4"/>
        <v>NL_RPCT_GDI_._C22</v>
      </c>
      <c r="Y19" s="35" t="str">
        <f t="shared" si="4"/>
        <v>NL_RPCT_GDI_._C23</v>
      </c>
    </row>
    <row r="20" spans="1:25" x14ac:dyDescent="0.35">
      <c r="A20" s="107"/>
      <c r="B20" s="130" t="s">
        <v>282</v>
      </c>
      <c r="C20" s="35" t="str">
        <f>"NL_RSIILOB_XXX_" &amp; $B20 &amp; "_" &amp; C$14</f>
        <v>NL_RSIILOB_XXX_R28_C1</v>
      </c>
      <c r="D20" s="132"/>
      <c r="E20" s="35" t="str">
        <f t="shared" si="2"/>
        <v>NL_REXP_GRO_R28_C3</v>
      </c>
      <c r="F20" s="35" t="str">
        <f t="shared" si="2"/>
        <v>NL_REXP_GRO_R28_C4</v>
      </c>
      <c r="G20" s="35" t="str">
        <f>"NL_RSCR_GRO_" &amp; $B20 &amp; "_" &amp; G$14</f>
        <v>NL_RSCR_GRO_R28_C5</v>
      </c>
      <c r="H20" s="35" t="str">
        <f t="shared" si="3"/>
        <v>NL_RSPR_GDI_R28_C6</v>
      </c>
      <c r="I20" s="35" t="str">
        <f t="shared" si="3"/>
        <v>NL_RSPR_GDI_R28_C7</v>
      </c>
      <c r="J20" s="35" t="str">
        <f t="shared" si="4"/>
        <v>NL_RPCT_GDI_R28_C8</v>
      </c>
      <c r="K20" s="35" t="str">
        <f t="shared" si="4"/>
        <v>NL_RPCT_GDI_R28_C9</v>
      </c>
      <c r="L20" s="35" t="str">
        <f t="shared" si="4"/>
        <v>NL_RPCT_GDI_R28_C10</v>
      </c>
      <c r="M20" s="35" t="str">
        <f t="shared" si="4"/>
        <v>NL_RPCT_GDI_R28_C11</v>
      </c>
      <c r="N20" s="35" t="str">
        <f t="shared" si="4"/>
        <v>NL_RPCT_GDI_R28_C12</v>
      </c>
      <c r="O20" s="35" t="str">
        <f t="shared" si="4"/>
        <v>NL_RPCT_GDI_R28_C13</v>
      </c>
      <c r="P20" s="35" t="str">
        <f t="shared" si="4"/>
        <v>NL_RPCT_GDI_R28_C14</v>
      </c>
      <c r="Q20" s="35" t="str">
        <f t="shared" si="4"/>
        <v>NL_RPCT_GDI_R28_C15</v>
      </c>
      <c r="R20" s="35" t="str">
        <f t="shared" si="4"/>
        <v>NL_RPCT_GDI_R28_C16</v>
      </c>
      <c r="S20" s="35" t="str">
        <f t="shared" si="4"/>
        <v>NL_RPCT_GDI_R28_C17</v>
      </c>
      <c r="T20" s="35" t="str">
        <f t="shared" si="4"/>
        <v>NL_RPCT_GDI_R28_C18</v>
      </c>
      <c r="U20" s="35" t="str">
        <f t="shared" si="4"/>
        <v>NL_RPCT_GDI_R28_C19</v>
      </c>
      <c r="V20" s="35" t="str">
        <f t="shared" si="4"/>
        <v>NL_RPCT_GDI_R28_C20</v>
      </c>
      <c r="W20" s="35" t="str">
        <f t="shared" si="4"/>
        <v>NL_RPCT_GDI_R28_C21</v>
      </c>
      <c r="X20" s="35" t="str">
        <f t="shared" si="4"/>
        <v>NL_RPCT_GDI_R28_C22</v>
      </c>
      <c r="Y20" s="35" t="str">
        <f t="shared" si="4"/>
        <v>NL_RPCT_GDI_R28_C23</v>
      </c>
    </row>
    <row r="21" spans="1:25" x14ac:dyDescent="0.35">
      <c r="A21" s="107"/>
      <c r="B21" s="130" t="s">
        <v>283</v>
      </c>
      <c r="C21" s="35" t="str">
        <f>"NL_RSIILOB_XXX_" &amp; $B21 &amp; "_" &amp; C$14</f>
        <v>NL_RSIILOB_XXX_R29_C1</v>
      </c>
      <c r="D21" s="132"/>
      <c r="E21" s="35" t="str">
        <f t="shared" si="2"/>
        <v>NL_REXP_GRO_R29_C3</v>
      </c>
      <c r="F21" s="35" t="str">
        <f t="shared" si="2"/>
        <v>NL_REXP_GRO_R29_C4</v>
      </c>
      <c r="G21" s="35" t="str">
        <f>"NL_RSCR_GRO_" &amp; $B21 &amp; "_" &amp; G$14</f>
        <v>NL_RSCR_GRO_R29_C5</v>
      </c>
      <c r="H21" s="35" t="str">
        <f t="shared" si="3"/>
        <v>NL_RSPR_GDI_R29_C6</v>
      </c>
      <c r="I21" s="35" t="str">
        <f t="shared" si="3"/>
        <v>NL_RSPR_GDI_R29_C7</v>
      </c>
      <c r="J21" s="35" t="str">
        <f t="shared" si="4"/>
        <v>NL_RPCT_GDI_R29_C8</v>
      </c>
      <c r="K21" s="35" t="str">
        <f t="shared" si="4"/>
        <v>NL_RPCT_GDI_R29_C9</v>
      </c>
      <c r="L21" s="35" t="str">
        <f t="shared" si="4"/>
        <v>NL_RPCT_GDI_R29_C10</v>
      </c>
      <c r="M21" s="35" t="str">
        <f t="shared" si="4"/>
        <v>NL_RPCT_GDI_R29_C11</v>
      </c>
      <c r="N21" s="35" t="str">
        <f t="shared" si="4"/>
        <v>NL_RPCT_GDI_R29_C12</v>
      </c>
      <c r="O21" s="35" t="str">
        <f t="shared" si="4"/>
        <v>NL_RPCT_GDI_R29_C13</v>
      </c>
      <c r="P21" s="35" t="str">
        <f t="shared" si="4"/>
        <v>NL_RPCT_GDI_R29_C14</v>
      </c>
      <c r="Q21" s="35" t="str">
        <f t="shared" si="4"/>
        <v>NL_RPCT_GDI_R29_C15</v>
      </c>
      <c r="R21" s="35" t="str">
        <f t="shared" si="4"/>
        <v>NL_RPCT_GDI_R29_C16</v>
      </c>
      <c r="S21" s="35" t="str">
        <f t="shared" si="4"/>
        <v>NL_RPCT_GDI_R29_C17</v>
      </c>
      <c r="T21" s="35" t="str">
        <f t="shared" si="4"/>
        <v>NL_RPCT_GDI_R29_C18</v>
      </c>
      <c r="U21" s="35" t="str">
        <f t="shared" si="4"/>
        <v>NL_RPCT_GDI_R29_C19</v>
      </c>
      <c r="V21" s="35" t="str">
        <f t="shared" si="4"/>
        <v>NL_RPCT_GDI_R29_C20</v>
      </c>
      <c r="W21" s="35" t="str">
        <f t="shared" si="4"/>
        <v>NL_RPCT_GDI_R29_C21</v>
      </c>
      <c r="X21" s="35" t="str">
        <f t="shared" si="4"/>
        <v>NL_RPCT_GDI_R29_C22</v>
      </c>
      <c r="Y21" s="35" t="str">
        <f t="shared" si="4"/>
        <v>NL_RPCT_GDI_R29_C23</v>
      </c>
    </row>
    <row r="22" spans="1:25" x14ac:dyDescent="0.35">
      <c r="A22" s="107"/>
      <c r="B22" s="133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</row>
    <row r="23" spans="1:25" x14ac:dyDescent="0.35">
      <c r="A23" s="107"/>
      <c r="B23" s="130" t="s">
        <v>284</v>
      </c>
      <c r="C23" s="35" t="str">
        <f t="shared" ref="C23:C29" si="5">"NL_RINTLOB_XXX_" &amp; $B23 &amp; "_" &amp; C$14</f>
        <v>NL_RINTLOB_XXX_R30_C1</v>
      </c>
      <c r="D23" s="35" t="str">
        <f>"NL_RMAP_XXX_" &amp; $B23 &amp; "_" &amp; D$14</f>
        <v>NL_RMAP_XXX_R30_C2</v>
      </c>
      <c r="E23" s="35" t="str">
        <f t="shared" ref="E23:F29" si="6">"NL_REXP_GRO_" &amp; $B23 &amp; "_" &amp; E$14</f>
        <v>NL_REXP_GRO_R30_C3</v>
      </c>
      <c r="F23" s="35" t="str">
        <f t="shared" si="6"/>
        <v>NL_REXP_GRO_R30_C4</v>
      </c>
      <c r="G23" s="35" t="str">
        <f t="shared" ref="G23:G29" si="7">"NL_RSCR_GRO_" &amp; $B23 &amp; "_" &amp; G$14</f>
        <v>NL_RSCR_GRO_R30_C5</v>
      </c>
      <c r="H23" s="35" t="str">
        <f t="shared" ref="H23:I29" si="8">"NL_RSPR_GDI_" &amp; $B23 &amp; "_" &amp; H$14</f>
        <v>NL_RSPR_GDI_R30_C6</v>
      </c>
      <c r="I23" s="35" t="str">
        <f t="shared" si="8"/>
        <v>NL_RSPR_GDI_R30_C7</v>
      </c>
      <c r="J23" s="35" t="str">
        <f t="shared" ref="J23:Y29" si="9">"NL_RPCT_GDI_" &amp; $B23 &amp; "_" &amp; J$14</f>
        <v>NL_RPCT_GDI_R30_C8</v>
      </c>
      <c r="K23" s="35" t="str">
        <f t="shared" si="9"/>
        <v>NL_RPCT_GDI_R30_C9</v>
      </c>
      <c r="L23" s="35" t="str">
        <f t="shared" si="9"/>
        <v>NL_RPCT_GDI_R30_C10</v>
      </c>
      <c r="M23" s="35" t="str">
        <f t="shared" si="9"/>
        <v>NL_RPCT_GDI_R30_C11</v>
      </c>
      <c r="N23" s="35" t="str">
        <f t="shared" si="9"/>
        <v>NL_RPCT_GDI_R30_C12</v>
      </c>
      <c r="O23" s="35" t="str">
        <f t="shared" si="9"/>
        <v>NL_RPCT_GDI_R30_C13</v>
      </c>
      <c r="P23" s="35" t="str">
        <f t="shared" si="9"/>
        <v>NL_RPCT_GDI_R30_C14</v>
      </c>
      <c r="Q23" s="35" t="str">
        <f t="shared" si="9"/>
        <v>NL_RPCT_GDI_R30_C15</v>
      </c>
      <c r="R23" s="35" t="str">
        <f t="shared" si="9"/>
        <v>NL_RPCT_GDI_R30_C16</v>
      </c>
      <c r="S23" s="35" t="str">
        <f t="shared" si="9"/>
        <v>NL_RPCT_GDI_R30_C17</v>
      </c>
      <c r="T23" s="35" t="str">
        <f t="shared" si="9"/>
        <v>NL_RPCT_GDI_R30_C18</v>
      </c>
      <c r="U23" s="35" t="str">
        <f t="shared" si="9"/>
        <v>NL_RPCT_GDI_R30_C19</v>
      </c>
      <c r="V23" s="35" t="str">
        <f t="shared" si="9"/>
        <v>NL_RPCT_GDI_R30_C20</v>
      </c>
      <c r="W23" s="35" t="str">
        <f t="shared" si="9"/>
        <v>NL_RPCT_GDI_R30_C21</v>
      </c>
      <c r="X23" s="35" t="str">
        <f t="shared" si="9"/>
        <v>NL_RPCT_GDI_R30_C22</v>
      </c>
      <c r="Y23" s="35" t="str">
        <f t="shared" si="9"/>
        <v>NL_RPCT_GDI_R30_C23</v>
      </c>
    </row>
    <row r="24" spans="1:25" x14ac:dyDescent="0.35">
      <c r="A24" s="107"/>
      <c r="B24" s="130" t="s">
        <v>285</v>
      </c>
      <c r="C24" s="35" t="str">
        <f t="shared" si="5"/>
        <v>NL_RINTLOB_XXX_R31_C1</v>
      </c>
      <c r="D24" s="35" t="str">
        <f t="shared" ref="D24:D29" si="10">"NL_RMAP_XXX_" &amp; $B24 &amp; "_" &amp; D$14</f>
        <v>NL_RMAP_XXX_R31_C2</v>
      </c>
      <c r="E24" s="35" t="str">
        <f t="shared" si="6"/>
        <v>NL_REXP_GRO_R31_C3</v>
      </c>
      <c r="F24" s="35" t="str">
        <f t="shared" si="6"/>
        <v>NL_REXP_GRO_R31_C4</v>
      </c>
      <c r="G24" s="35" t="str">
        <f t="shared" si="7"/>
        <v>NL_RSCR_GRO_R31_C5</v>
      </c>
      <c r="H24" s="35" t="str">
        <f t="shared" si="8"/>
        <v>NL_RSPR_GDI_R31_C6</v>
      </c>
      <c r="I24" s="35" t="str">
        <f t="shared" si="8"/>
        <v>NL_RSPR_GDI_R31_C7</v>
      </c>
      <c r="J24" s="35" t="str">
        <f t="shared" si="9"/>
        <v>NL_RPCT_GDI_R31_C8</v>
      </c>
      <c r="K24" s="35" t="str">
        <f t="shared" si="9"/>
        <v>NL_RPCT_GDI_R31_C9</v>
      </c>
      <c r="L24" s="35" t="str">
        <f t="shared" si="9"/>
        <v>NL_RPCT_GDI_R31_C10</v>
      </c>
      <c r="M24" s="35" t="str">
        <f t="shared" si="9"/>
        <v>NL_RPCT_GDI_R31_C11</v>
      </c>
      <c r="N24" s="35" t="str">
        <f t="shared" si="9"/>
        <v>NL_RPCT_GDI_R31_C12</v>
      </c>
      <c r="O24" s="35" t="str">
        <f t="shared" si="9"/>
        <v>NL_RPCT_GDI_R31_C13</v>
      </c>
      <c r="P24" s="35" t="str">
        <f t="shared" si="9"/>
        <v>NL_RPCT_GDI_R31_C14</v>
      </c>
      <c r="Q24" s="35" t="str">
        <f t="shared" si="9"/>
        <v>NL_RPCT_GDI_R31_C15</v>
      </c>
      <c r="R24" s="35" t="str">
        <f t="shared" si="9"/>
        <v>NL_RPCT_GDI_R31_C16</v>
      </c>
      <c r="S24" s="35" t="str">
        <f t="shared" si="9"/>
        <v>NL_RPCT_GDI_R31_C17</v>
      </c>
      <c r="T24" s="35" t="str">
        <f t="shared" si="9"/>
        <v>NL_RPCT_GDI_R31_C18</v>
      </c>
      <c r="U24" s="35" t="str">
        <f t="shared" si="9"/>
        <v>NL_RPCT_GDI_R31_C19</v>
      </c>
      <c r="V24" s="35" t="str">
        <f t="shared" si="9"/>
        <v>NL_RPCT_GDI_R31_C20</v>
      </c>
      <c r="W24" s="35" t="str">
        <f t="shared" si="9"/>
        <v>NL_RPCT_GDI_R31_C21</v>
      </c>
      <c r="X24" s="35" t="str">
        <f t="shared" si="9"/>
        <v>NL_RPCT_GDI_R31_C22</v>
      </c>
      <c r="Y24" s="35" t="str">
        <f t="shared" si="9"/>
        <v>NL_RPCT_GDI_R31_C23</v>
      </c>
    </row>
    <row r="25" spans="1:25" x14ac:dyDescent="0.35">
      <c r="A25" s="107"/>
      <c r="B25" s="130" t="s">
        <v>286</v>
      </c>
      <c r="C25" s="35" t="str">
        <f t="shared" si="5"/>
        <v>NL_RINTLOB_XXX_R32_C1</v>
      </c>
      <c r="D25" s="35" t="str">
        <f t="shared" si="10"/>
        <v>NL_RMAP_XXX_R32_C2</v>
      </c>
      <c r="E25" s="35" t="str">
        <f t="shared" si="6"/>
        <v>NL_REXP_GRO_R32_C3</v>
      </c>
      <c r="F25" s="35" t="str">
        <f t="shared" si="6"/>
        <v>NL_REXP_GRO_R32_C4</v>
      </c>
      <c r="G25" s="35" t="str">
        <f t="shared" si="7"/>
        <v>NL_RSCR_GRO_R32_C5</v>
      </c>
      <c r="H25" s="35" t="str">
        <f t="shared" si="8"/>
        <v>NL_RSPR_GDI_R32_C6</v>
      </c>
      <c r="I25" s="35" t="str">
        <f t="shared" si="8"/>
        <v>NL_RSPR_GDI_R32_C7</v>
      </c>
      <c r="J25" s="35" t="str">
        <f t="shared" si="9"/>
        <v>NL_RPCT_GDI_R32_C8</v>
      </c>
      <c r="K25" s="35" t="str">
        <f t="shared" si="9"/>
        <v>NL_RPCT_GDI_R32_C9</v>
      </c>
      <c r="L25" s="35" t="str">
        <f t="shared" si="9"/>
        <v>NL_RPCT_GDI_R32_C10</v>
      </c>
      <c r="M25" s="35" t="str">
        <f t="shared" si="9"/>
        <v>NL_RPCT_GDI_R32_C11</v>
      </c>
      <c r="N25" s="35" t="str">
        <f t="shared" si="9"/>
        <v>NL_RPCT_GDI_R32_C12</v>
      </c>
      <c r="O25" s="35" t="str">
        <f t="shared" si="9"/>
        <v>NL_RPCT_GDI_R32_C13</v>
      </c>
      <c r="P25" s="35" t="str">
        <f t="shared" si="9"/>
        <v>NL_RPCT_GDI_R32_C14</v>
      </c>
      <c r="Q25" s="35" t="str">
        <f t="shared" si="9"/>
        <v>NL_RPCT_GDI_R32_C15</v>
      </c>
      <c r="R25" s="35" t="str">
        <f t="shared" si="9"/>
        <v>NL_RPCT_GDI_R32_C16</v>
      </c>
      <c r="S25" s="35" t="str">
        <f t="shared" si="9"/>
        <v>NL_RPCT_GDI_R32_C17</v>
      </c>
      <c r="T25" s="35" t="str">
        <f t="shared" si="9"/>
        <v>NL_RPCT_GDI_R32_C18</v>
      </c>
      <c r="U25" s="35" t="str">
        <f t="shared" si="9"/>
        <v>NL_RPCT_GDI_R32_C19</v>
      </c>
      <c r="V25" s="35" t="str">
        <f t="shared" si="9"/>
        <v>NL_RPCT_GDI_R32_C20</v>
      </c>
      <c r="W25" s="35" t="str">
        <f t="shared" si="9"/>
        <v>NL_RPCT_GDI_R32_C21</v>
      </c>
      <c r="X25" s="35" t="str">
        <f t="shared" si="9"/>
        <v>NL_RPCT_GDI_R32_C22</v>
      </c>
      <c r="Y25" s="35" t="str">
        <f t="shared" si="9"/>
        <v>NL_RPCT_GDI_R32_C23</v>
      </c>
    </row>
    <row r="26" spans="1:25" x14ac:dyDescent="0.35">
      <c r="A26" s="107"/>
      <c r="B26" s="130" t="s">
        <v>287</v>
      </c>
      <c r="C26" s="35" t="str">
        <f t="shared" si="5"/>
        <v>NL_RINTLOB_XXX_R33_C1</v>
      </c>
      <c r="D26" s="35" t="str">
        <f t="shared" si="10"/>
        <v>NL_RMAP_XXX_R33_C2</v>
      </c>
      <c r="E26" s="35" t="str">
        <f t="shared" si="6"/>
        <v>NL_REXP_GRO_R33_C3</v>
      </c>
      <c r="F26" s="35" t="str">
        <f t="shared" si="6"/>
        <v>NL_REXP_GRO_R33_C4</v>
      </c>
      <c r="G26" s="35" t="str">
        <f t="shared" si="7"/>
        <v>NL_RSCR_GRO_R33_C5</v>
      </c>
      <c r="H26" s="35" t="str">
        <f t="shared" si="8"/>
        <v>NL_RSPR_GDI_R33_C6</v>
      </c>
      <c r="I26" s="35" t="str">
        <f t="shared" si="8"/>
        <v>NL_RSPR_GDI_R33_C7</v>
      </c>
      <c r="J26" s="35" t="str">
        <f t="shared" si="9"/>
        <v>NL_RPCT_GDI_R33_C8</v>
      </c>
      <c r="K26" s="35" t="str">
        <f t="shared" si="9"/>
        <v>NL_RPCT_GDI_R33_C9</v>
      </c>
      <c r="L26" s="35" t="str">
        <f t="shared" si="9"/>
        <v>NL_RPCT_GDI_R33_C10</v>
      </c>
      <c r="M26" s="35" t="str">
        <f t="shared" si="9"/>
        <v>NL_RPCT_GDI_R33_C11</v>
      </c>
      <c r="N26" s="35" t="str">
        <f t="shared" si="9"/>
        <v>NL_RPCT_GDI_R33_C12</v>
      </c>
      <c r="O26" s="35" t="str">
        <f t="shared" si="9"/>
        <v>NL_RPCT_GDI_R33_C13</v>
      </c>
      <c r="P26" s="35" t="str">
        <f t="shared" si="9"/>
        <v>NL_RPCT_GDI_R33_C14</v>
      </c>
      <c r="Q26" s="35" t="str">
        <f t="shared" si="9"/>
        <v>NL_RPCT_GDI_R33_C15</v>
      </c>
      <c r="R26" s="35" t="str">
        <f t="shared" si="9"/>
        <v>NL_RPCT_GDI_R33_C16</v>
      </c>
      <c r="S26" s="35" t="str">
        <f t="shared" si="9"/>
        <v>NL_RPCT_GDI_R33_C17</v>
      </c>
      <c r="T26" s="35" t="str">
        <f t="shared" si="9"/>
        <v>NL_RPCT_GDI_R33_C18</v>
      </c>
      <c r="U26" s="35" t="str">
        <f t="shared" si="9"/>
        <v>NL_RPCT_GDI_R33_C19</v>
      </c>
      <c r="V26" s="35" t="str">
        <f t="shared" si="9"/>
        <v>NL_RPCT_GDI_R33_C20</v>
      </c>
      <c r="W26" s="35" t="str">
        <f t="shared" si="9"/>
        <v>NL_RPCT_GDI_R33_C21</v>
      </c>
      <c r="X26" s="35" t="str">
        <f t="shared" si="9"/>
        <v>NL_RPCT_GDI_R33_C22</v>
      </c>
      <c r="Y26" s="35" t="str">
        <f t="shared" si="9"/>
        <v>NL_RPCT_GDI_R33_C23</v>
      </c>
    </row>
    <row r="27" spans="1:25" x14ac:dyDescent="0.35">
      <c r="B27" s="130" t="s">
        <v>24</v>
      </c>
      <c r="C27" s="35" t="str">
        <f t="shared" si="5"/>
        <v>NL_RINTLOB_XXX_._C1</v>
      </c>
      <c r="D27" s="35" t="str">
        <f t="shared" si="10"/>
        <v>NL_RMAP_XXX_._C2</v>
      </c>
      <c r="E27" s="35" t="str">
        <f t="shared" si="6"/>
        <v>NL_REXP_GRO_._C3</v>
      </c>
      <c r="F27" s="35" t="str">
        <f t="shared" si="6"/>
        <v>NL_REXP_GRO_._C4</v>
      </c>
      <c r="G27" s="35" t="str">
        <f t="shared" si="7"/>
        <v>NL_RSCR_GRO_._C5</v>
      </c>
      <c r="H27" s="35" t="str">
        <f t="shared" si="8"/>
        <v>NL_RSPR_GDI_._C6</v>
      </c>
      <c r="I27" s="35" t="str">
        <f t="shared" si="8"/>
        <v>NL_RSPR_GDI_._C7</v>
      </c>
      <c r="J27" s="35" t="str">
        <f t="shared" si="9"/>
        <v>NL_RPCT_GDI_._C8</v>
      </c>
      <c r="K27" s="35" t="str">
        <f t="shared" si="9"/>
        <v>NL_RPCT_GDI_._C9</v>
      </c>
      <c r="L27" s="35" t="str">
        <f t="shared" si="9"/>
        <v>NL_RPCT_GDI_._C10</v>
      </c>
      <c r="M27" s="35" t="str">
        <f t="shared" si="9"/>
        <v>NL_RPCT_GDI_._C11</v>
      </c>
      <c r="N27" s="35" t="str">
        <f t="shared" si="9"/>
        <v>NL_RPCT_GDI_._C12</v>
      </c>
      <c r="O27" s="35" t="str">
        <f t="shared" si="9"/>
        <v>NL_RPCT_GDI_._C13</v>
      </c>
      <c r="P27" s="35" t="str">
        <f t="shared" si="9"/>
        <v>NL_RPCT_GDI_._C14</v>
      </c>
      <c r="Q27" s="35" t="str">
        <f t="shared" si="9"/>
        <v>NL_RPCT_GDI_._C15</v>
      </c>
      <c r="R27" s="35" t="str">
        <f t="shared" si="9"/>
        <v>NL_RPCT_GDI_._C16</v>
      </c>
      <c r="S27" s="35" t="str">
        <f t="shared" si="9"/>
        <v>NL_RPCT_GDI_._C17</v>
      </c>
      <c r="T27" s="35" t="str">
        <f t="shared" si="9"/>
        <v>NL_RPCT_GDI_._C18</v>
      </c>
      <c r="U27" s="35" t="str">
        <f t="shared" si="9"/>
        <v>NL_RPCT_GDI_._C19</v>
      </c>
      <c r="V27" s="35" t="str">
        <f t="shared" si="9"/>
        <v>NL_RPCT_GDI_._C20</v>
      </c>
      <c r="W27" s="35" t="str">
        <f t="shared" si="9"/>
        <v>NL_RPCT_GDI_._C21</v>
      </c>
      <c r="X27" s="35" t="str">
        <f t="shared" si="9"/>
        <v>NL_RPCT_GDI_._C22</v>
      </c>
      <c r="Y27" s="35" t="str">
        <f t="shared" si="9"/>
        <v>NL_RPCT_GDI_._C23</v>
      </c>
    </row>
    <row r="28" spans="1:25" x14ac:dyDescent="0.35">
      <c r="B28" s="130" t="s">
        <v>24</v>
      </c>
      <c r="C28" s="35" t="str">
        <f t="shared" si="5"/>
        <v>NL_RINTLOB_XXX_._C1</v>
      </c>
      <c r="D28" s="35" t="str">
        <f t="shared" si="10"/>
        <v>NL_RMAP_XXX_._C2</v>
      </c>
      <c r="E28" s="35" t="str">
        <f t="shared" si="6"/>
        <v>NL_REXP_GRO_._C3</v>
      </c>
      <c r="F28" s="35" t="str">
        <f t="shared" si="6"/>
        <v>NL_REXP_GRO_._C4</v>
      </c>
      <c r="G28" s="35" t="str">
        <f t="shared" si="7"/>
        <v>NL_RSCR_GRO_._C5</v>
      </c>
      <c r="H28" s="35" t="str">
        <f t="shared" si="8"/>
        <v>NL_RSPR_GDI_._C6</v>
      </c>
      <c r="I28" s="35" t="str">
        <f t="shared" si="8"/>
        <v>NL_RSPR_GDI_._C7</v>
      </c>
      <c r="J28" s="35" t="str">
        <f t="shared" si="9"/>
        <v>NL_RPCT_GDI_._C8</v>
      </c>
      <c r="K28" s="35" t="str">
        <f t="shared" si="9"/>
        <v>NL_RPCT_GDI_._C9</v>
      </c>
      <c r="L28" s="35" t="str">
        <f t="shared" si="9"/>
        <v>NL_RPCT_GDI_._C10</v>
      </c>
      <c r="M28" s="35" t="str">
        <f t="shared" si="9"/>
        <v>NL_RPCT_GDI_._C11</v>
      </c>
      <c r="N28" s="35" t="str">
        <f t="shared" si="9"/>
        <v>NL_RPCT_GDI_._C12</v>
      </c>
      <c r="O28" s="35" t="str">
        <f t="shared" si="9"/>
        <v>NL_RPCT_GDI_._C13</v>
      </c>
      <c r="P28" s="35" t="str">
        <f t="shared" si="9"/>
        <v>NL_RPCT_GDI_._C14</v>
      </c>
      <c r="Q28" s="35" t="str">
        <f t="shared" si="9"/>
        <v>NL_RPCT_GDI_._C15</v>
      </c>
      <c r="R28" s="35" t="str">
        <f t="shared" si="9"/>
        <v>NL_RPCT_GDI_._C16</v>
      </c>
      <c r="S28" s="35" t="str">
        <f t="shared" si="9"/>
        <v>NL_RPCT_GDI_._C17</v>
      </c>
      <c r="T28" s="35" t="str">
        <f t="shared" si="9"/>
        <v>NL_RPCT_GDI_._C18</v>
      </c>
      <c r="U28" s="35" t="str">
        <f t="shared" si="9"/>
        <v>NL_RPCT_GDI_._C19</v>
      </c>
      <c r="V28" s="35" t="str">
        <f t="shared" si="9"/>
        <v>NL_RPCT_GDI_._C20</v>
      </c>
      <c r="W28" s="35" t="str">
        <f t="shared" si="9"/>
        <v>NL_RPCT_GDI_._C21</v>
      </c>
      <c r="X28" s="35" t="str">
        <f t="shared" si="9"/>
        <v>NL_RPCT_GDI_._C22</v>
      </c>
      <c r="Y28" s="35" t="str">
        <f t="shared" si="9"/>
        <v>NL_RPCT_GDI_._C23</v>
      </c>
    </row>
    <row r="29" spans="1:25" x14ac:dyDescent="0.35">
      <c r="B29" s="130" t="s">
        <v>320</v>
      </c>
      <c r="C29" s="35" t="str">
        <f t="shared" si="5"/>
        <v>NL_RINTLOB_XXX_RXX_C1</v>
      </c>
      <c r="D29" s="35" t="str">
        <f t="shared" si="10"/>
        <v>NL_RMAP_XXX_RXX_C2</v>
      </c>
      <c r="E29" s="35" t="str">
        <f t="shared" si="6"/>
        <v>NL_REXP_GRO_RXX_C3</v>
      </c>
      <c r="F29" s="35" t="str">
        <f t="shared" si="6"/>
        <v>NL_REXP_GRO_RXX_C4</v>
      </c>
      <c r="G29" s="35" t="str">
        <f t="shared" si="7"/>
        <v>NL_RSCR_GRO_RXX_C5</v>
      </c>
      <c r="H29" s="35" t="str">
        <f t="shared" si="8"/>
        <v>NL_RSPR_GDI_RXX_C6</v>
      </c>
      <c r="I29" s="35" t="str">
        <f t="shared" si="8"/>
        <v>NL_RSPR_GDI_RXX_C7</v>
      </c>
      <c r="J29" s="35" t="str">
        <f t="shared" si="9"/>
        <v>NL_RPCT_GDI_RXX_C8</v>
      </c>
      <c r="K29" s="35" t="str">
        <f t="shared" si="9"/>
        <v>NL_RPCT_GDI_RXX_C9</v>
      </c>
      <c r="L29" s="35" t="str">
        <f t="shared" si="9"/>
        <v>NL_RPCT_GDI_RXX_C10</v>
      </c>
      <c r="M29" s="35" t="str">
        <f t="shared" si="9"/>
        <v>NL_RPCT_GDI_RXX_C11</v>
      </c>
      <c r="N29" s="35" t="str">
        <f t="shared" si="9"/>
        <v>NL_RPCT_GDI_RXX_C12</v>
      </c>
      <c r="O29" s="35" t="str">
        <f t="shared" si="9"/>
        <v>NL_RPCT_GDI_RXX_C13</v>
      </c>
      <c r="P29" s="35" t="str">
        <f t="shared" si="9"/>
        <v>NL_RPCT_GDI_RXX_C14</v>
      </c>
      <c r="Q29" s="35" t="str">
        <f t="shared" si="9"/>
        <v>NL_RPCT_GDI_RXX_C15</v>
      </c>
      <c r="R29" s="35" t="str">
        <f t="shared" si="9"/>
        <v>NL_RPCT_GDI_RXX_C16</v>
      </c>
      <c r="S29" s="35" t="str">
        <f t="shared" si="9"/>
        <v>NL_RPCT_GDI_RXX_C17</v>
      </c>
      <c r="T29" s="35" t="str">
        <f t="shared" si="9"/>
        <v>NL_RPCT_GDI_RXX_C18</v>
      </c>
      <c r="U29" s="35" t="str">
        <f t="shared" si="9"/>
        <v>NL_RPCT_GDI_RXX_C19</v>
      </c>
      <c r="V29" s="35" t="str">
        <f t="shared" si="9"/>
        <v>NL_RPCT_GDI_RXX_C20</v>
      </c>
      <c r="W29" s="35" t="str">
        <f t="shared" si="9"/>
        <v>NL_RPCT_GDI_RXX_C21</v>
      </c>
      <c r="X29" s="35" t="str">
        <f t="shared" si="9"/>
        <v>NL_RPCT_GDI_RXX_C22</v>
      </c>
      <c r="Y29" s="35" t="str">
        <f t="shared" si="9"/>
        <v>NL_RPCT_GDI_RXX_C23</v>
      </c>
    </row>
    <row r="32" spans="1:25" x14ac:dyDescent="0.35">
      <c r="B32" s="181" t="s">
        <v>461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3"/>
    </row>
    <row r="33" spans="1:34" x14ac:dyDescent="0.35"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</row>
    <row r="34" spans="1:34" x14ac:dyDescent="0.35">
      <c r="D34" s="184" t="s">
        <v>462</v>
      </c>
      <c r="E34" s="184"/>
      <c r="F34" s="184"/>
      <c r="G34" s="184"/>
      <c r="H34" s="185" t="s">
        <v>462</v>
      </c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7"/>
    </row>
    <row r="35" spans="1:34" ht="48" x14ac:dyDescent="0.35">
      <c r="C35" s="35" t="s">
        <v>454</v>
      </c>
      <c r="D35" s="94" t="s">
        <v>455</v>
      </c>
      <c r="E35" s="94" t="s">
        <v>456</v>
      </c>
      <c r="F35" s="94" t="s">
        <v>457</v>
      </c>
      <c r="G35" s="94" t="s">
        <v>28</v>
      </c>
      <c r="H35" s="94" t="s">
        <v>458</v>
      </c>
      <c r="I35" s="94" t="s">
        <v>459</v>
      </c>
      <c r="J35" s="94">
        <v>0.1</v>
      </c>
      <c r="K35" s="94">
        <v>0.2</v>
      </c>
      <c r="L35" s="94">
        <v>0.3</v>
      </c>
      <c r="M35" s="94">
        <v>0.4</v>
      </c>
      <c r="N35" s="94">
        <v>0.5</v>
      </c>
      <c r="O35" s="94">
        <v>0.6</v>
      </c>
      <c r="P35" s="94">
        <v>0.7</v>
      </c>
      <c r="Q35" s="94">
        <v>0.8</v>
      </c>
      <c r="R35" s="94">
        <v>0.9</v>
      </c>
      <c r="S35" s="94">
        <v>0.97499999999999998</v>
      </c>
      <c r="T35" s="94">
        <v>0.98</v>
      </c>
      <c r="U35" s="94">
        <v>0.98499999999999999</v>
      </c>
      <c r="V35" s="94">
        <v>0.99</v>
      </c>
      <c r="W35" s="94">
        <v>0.995</v>
      </c>
      <c r="X35" s="94">
        <v>0.997</v>
      </c>
      <c r="Y35" s="94">
        <v>0.999</v>
      </c>
    </row>
    <row r="36" spans="1:34" x14ac:dyDescent="0.35">
      <c r="A36" s="107"/>
      <c r="B36" s="107"/>
      <c r="C36" s="129" t="s">
        <v>228</v>
      </c>
      <c r="D36" s="129" t="s">
        <v>229</v>
      </c>
      <c r="E36" s="129" t="s">
        <v>230</v>
      </c>
      <c r="F36" s="129" t="s">
        <v>231</v>
      </c>
      <c r="G36" s="129" t="s">
        <v>232</v>
      </c>
      <c r="H36" s="129" t="s">
        <v>233</v>
      </c>
      <c r="I36" s="129" t="s">
        <v>234</v>
      </c>
      <c r="J36" s="129" t="s">
        <v>235</v>
      </c>
      <c r="K36" s="129" t="s">
        <v>236</v>
      </c>
      <c r="L36" s="129" t="s">
        <v>237</v>
      </c>
      <c r="M36" s="129" t="s">
        <v>238</v>
      </c>
      <c r="N36" s="129" t="s">
        <v>239</v>
      </c>
      <c r="O36" s="129" t="s">
        <v>240</v>
      </c>
      <c r="P36" s="129" t="s">
        <v>241</v>
      </c>
      <c r="Q36" s="129" t="s">
        <v>242</v>
      </c>
      <c r="R36" s="129" t="s">
        <v>243</v>
      </c>
      <c r="S36" s="129" t="s">
        <v>244</v>
      </c>
      <c r="T36" s="129" t="s">
        <v>245</v>
      </c>
      <c r="U36" s="129" t="s">
        <v>246</v>
      </c>
      <c r="V36" s="129" t="s">
        <v>247</v>
      </c>
      <c r="W36" s="129" t="s">
        <v>248</v>
      </c>
      <c r="X36" s="129" t="s">
        <v>249</v>
      </c>
      <c r="Y36" s="129" t="s">
        <v>250</v>
      </c>
    </row>
    <row r="37" spans="1:34" ht="29" x14ac:dyDescent="0.35">
      <c r="A37" s="107"/>
      <c r="B37" s="130" t="s">
        <v>254</v>
      </c>
      <c r="C37" s="131" t="s">
        <v>460</v>
      </c>
      <c r="D37" s="132"/>
      <c r="E37" s="35" t="str">
        <f>"NL_REXP_NET_" &amp; $B37 &amp; "_" &amp; E$36</f>
        <v>NL_REXP_NET_R1_C3</v>
      </c>
      <c r="F37" s="35" t="str">
        <f>"NL_REXP_NET_" &amp; $B37 &amp; "_" &amp; F$36</f>
        <v>NL_REXP_NET_R1_C4</v>
      </c>
      <c r="G37" s="35" t="str">
        <f>"NL_RSCR_NET_" &amp; $B37 &amp; "_" &amp; G$36</f>
        <v>NL_RSCR_NET_R1_C5</v>
      </c>
      <c r="H37" s="35" t="str">
        <f>"NL_RSPR_NDI_" &amp; $B37 &amp; "_" &amp; H$36</f>
        <v>NL_RSPR_NDI_R1_C6</v>
      </c>
      <c r="I37" s="35" t="str">
        <f t="shared" ref="I37" si="11">"NL_RSPR_NDI_" &amp; $B37 &amp; "_" &amp; I$36</f>
        <v>NL_RSPR_NDI_R1_C7</v>
      </c>
      <c r="J37" s="35" t="str">
        <f t="shared" ref="J37:Y37" si="12">"NL_RPCT_NDI_" &amp; $B37 &amp; "_" &amp; J$36</f>
        <v>NL_RPCT_NDI_R1_C8</v>
      </c>
      <c r="K37" s="35" t="str">
        <f t="shared" si="12"/>
        <v>NL_RPCT_NDI_R1_C9</v>
      </c>
      <c r="L37" s="35" t="str">
        <f t="shared" si="12"/>
        <v>NL_RPCT_NDI_R1_C10</v>
      </c>
      <c r="M37" s="35" t="str">
        <f t="shared" si="12"/>
        <v>NL_RPCT_NDI_R1_C11</v>
      </c>
      <c r="N37" s="35" t="str">
        <f t="shared" si="12"/>
        <v>NL_RPCT_NDI_R1_C12</v>
      </c>
      <c r="O37" s="35" t="str">
        <f t="shared" si="12"/>
        <v>NL_RPCT_NDI_R1_C13</v>
      </c>
      <c r="P37" s="35" t="str">
        <f t="shared" si="12"/>
        <v>NL_RPCT_NDI_R1_C14</v>
      </c>
      <c r="Q37" s="35" t="str">
        <f t="shared" si="12"/>
        <v>NL_RPCT_NDI_R1_C15</v>
      </c>
      <c r="R37" s="35" t="str">
        <f t="shared" si="12"/>
        <v>NL_RPCT_NDI_R1_C16</v>
      </c>
      <c r="S37" s="35" t="str">
        <f t="shared" si="12"/>
        <v>NL_RPCT_NDI_R1_C17</v>
      </c>
      <c r="T37" s="35" t="str">
        <f t="shared" si="12"/>
        <v>NL_RPCT_NDI_R1_C18</v>
      </c>
      <c r="U37" s="35" t="str">
        <f t="shared" si="12"/>
        <v>NL_RPCT_NDI_R1_C19</v>
      </c>
      <c r="V37" s="35" t="str">
        <f t="shared" si="12"/>
        <v>NL_RPCT_NDI_R1_C20</v>
      </c>
      <c r="W37" s="35" t="str">
        <f t="shared" si="12"/>
        <v>NL_RPCT_NDI_R1_C21</v>
      </c>
      <c r="X37" s="35" t="str">
        <f t="shared" si="12"/>
        <v>NL_RPCT_NDI_R1_C22</v>
      </c>
      <c r="Y37" s="35" t="str">
        <f t="shared" si="12"/>
        <v>NL_RPCT_NDI_R1_C23</v>
      </c>
    </row>
    <row r="38" spans="1:34" x14ac:dyDescent="0.35">
      <c r="A38" s="107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</row>
    <row r="39" spans="1:34" x14ac:dyDescent="0.35">
      <c r="A39" s="107"/>
      <c r="B39" s="130" t="s">
        <v>255</v>
      </c>
      <c r="C39" s="35" t="str">
        <f>"NL_RSIILOB_XXX_" &amp; $B39 &amp; "_" &amp; C$36</f>
        <v>NL_RSIILOB_XXX_R2_C1</v>
      </c>
      <c r="D39" s="132"/>
      <c r="E39" s="35" t="str">
        <f t="shared" ref="E39:F43" si="13">"NL_REXP_NET_" &amp; $B39 &amp; "_" &amp; E$36</f>
        <v>NL_REXP_NET_R2_C3</v>
      </c>
      <c r="F39" s="35" t="str">
        <f t="shared" si="13"/>
        <v>NL_REXP_NET_R2_C4</v>
      </c>
      <c r="G39" s="35" t="str">
        <f>"NL_RSCR_NET_" &amp; $B39 &amp; "_" &amp; G$36</f>
        <v>NL_RSCR_NET_R2_C5</v>
      </c>
      <c r="H39" s="35" t="str">
        <f t="shared" ref="H39:I51" si="14">"NL_RSPR_NDI_" &amp; $B39 &amp; "_" &amp; H$36</f>
        <v>NL_RSPR_NDI_R2_C6</v>
      </c>
      <c r="I39" s="35" t="str">
        <f t="shared" si="14"/>
        <v>NL_RSPR_NDI_R2_C7</v>
      </c>
      <c r="J39" s="35" t="str">
        <f t="shared" ref="J39:Y43" si="15">"NL_RPCT_NDI_" &amp; $B39 &amp; "_" &amp; J$36</f>
        <v>NL_RPCT_NDI_R2_C8</v>
      </c>
      <c r="K39" s="35" t="str">
        <f t="shared" si="15"/>
        <v>NL_RPCT_NDI_R2_C9</v>
      </c>
      <c r="L39" s="35" t="str">
        <f t="shared" si="15"/>
        <v>NL_RPCT_NDI_R2_C10</v>
      </c>
      <c r="M39" s="35" t="str">
        <f t="shared" si="15"/>
        <v>NL_RPCT_NDI_R2_C11</v>
      </c>
      <c r="N39" s="35" t="str">
        <f t="shared" si="15"/>
        <v>NL_RPCT_NDI_R2_C12</v>
      </c>
      <c r="O39" s="35" t="str">
        <f t="shared" si="15"/>
        <v>NL_RPCT_NDI_R2_C13</v>
      </c>
      <c r="P39" s="35" t="str">
        <f t="shared" si="15"/>
        <v>NL_RPCT_NDI_R2_C14</v>
      </c>
      <c r="Q39" s="35" t="str">
        <f t="shared" si="15"/>
        <v>NL_RPCT_NDI_R2_C15</v>
      </c>
      <c r="R39" s="35" t="str">
        <f t="shared" si="15"/>
        <v>NL_RPCT_NDI_R2_C16</v>
      </c>
      <c r="S39" s="35" t="str">
        <f t="shared" si="15"/>
        <v>NL_RPCT_NDI_R2_C17</v>
      </c>
      <c r="T39" s="35" t="str">
        <f t="shared" si="15"/>
        <v>NL_RPCT_NDI_R2_C18</v>
      </c>
      <c r="U39" s="35" t="str">
        <f t="shared" si="15"/>
        <v>NL_RPCT_NDI_R2_C19</v>
      </c>
      <c r="V39" s="35" t="str">
        <f t="shared" si="15"/>
        <v>NL_RPCT_NDI_R2_C20</v>
      </c>
      <c r="W39" s="35" t="str">
        <f t="shared" si="15"/>
        <v>NL_RPCT_NDI_R2_C21</v>
      </c>
      <c r="X39" s="35" t="str">
        <f t="shared" si="15"/>
        <v>NL_RPCT_NDI_R2_C22</v>
      </c>
      <c r="Y39" s="35" t="str">
        <f t="shared" si="15"/>
        <v>NL_RPCT_NDI_R2_C23</v>
      </c>
    </row>
    <row r="40" spans="1:34" x14ac:dyDescent="0.35">
      <c r="A40" s="107"/>
      <c r="B40" s="130" t="s">
        <v>256</v>
      </c>
      <c r="C40" s="35" t="str">
        <f>"NL_RSIILOB_XXX_" &amp; $B40 &amp; "_" &amp; C$36</f>
        <v>NL_RSIILOB_XXX_R3_C1</v>
      </c>
      <c r="D40" s="132"/>
      <c r="E40" s="35" t="str">
        <f t="shared" si="13"/>
        <v>NL_REXP_NET_R3_C3</v>
      </c>
      <c r="F40" s="35" t="str">
        <f t="shared" si="13"/>
        <v>NL_REXP_NET_R3_C4</v>
      </c>
      <c r="G40" s="35" t="str">
        <f>"NL_RSCR_NET_" &amp; $B40 &amp; "_" &amp; G$36</f>
        <v>NL_RSCR_NET_R3_C5</v>
      </c>
      <c r="H40" s="35" t="str">
        <f t="shared" si="14"/>
        <v>NL_RSPR_NDI_R3_C6</v>
      </c>
      <c r="I40" s="35" t="str">
        <f t="shared" si="14"/>
        <v>NL_RSPR_NDI_R3_C7</v>
      </c>
      <c r="J40" s="35" t="str">
        <f t="shared" si="15"/>
        <v>NL_RPCT_NDI_R3_C8</v>
      </c>
      <c r="K40" s="35" t="str">
        <f t="shared" si="15"/>
        <v>NL_RPCT_NDI_R3_C9</v>
      </c>
      <c r="L40" s="35" t="str">
        <f t="shared" si="15"/>
        <v>NL_RPCT_NDI_R3_C10</v>
      </c>
      <c r="M40" s="35" t="str">
        <f t="shared" si="15"/>
        <v>NL_RPCT_NDI_R3_C11</v>
      </c>
      <c r="N40" s="35" t="str">
        <f t="shared" si="15"/>
        <v>NL_RPCT_NDI_R3_C12</v>
      </c>
      <c r="O40" s="35" t="str">
        <f t="shared" si="15"/>
        <v>NL_RPCT_NDI_R3_C13</v>
      </c>
      <c r="P40" s="35" t="str">
        <f t="shared" si="15"/>
        <v>NL_RPCT_NDI_R3_C14</v>
      </c>
      <c r="Q40" s="35" t="str">
        <f t="shared" si="15"/>
        <v>NL_RPCT_NDI_R3_C15</v>
      </c>
      <c r="R40" s="35" t="str">
        <f t="shared" si="15"/>
        <v>NL_RPCT_NDI_R3_C16</v>
      </c>
      <c r="S40" s="35" t="str">
        <f t="shared" si="15"/>
        <v>NL_RPCT_NDI_R3_C17</v>
      </c>
      <c r="T40" s="35" t="str">
        <f t="shared" si="15"/>
        <v>NL_RPCT_NDI_R3_C18</v>
      </c>
      <c r="U40" s="35" t="str">
        <f t="shared" si="15"/>
        <v>NL_RPCT_NDI_R3_C19</v>
      </c>
      <c r="V40" s="35" t="str">
        <f t="shared" si="15"/>
        <v>NL_RPCT_NDI_R3_C20</v>
      </c>
      <c r="W40" s="35" t="str">
        <f t="shared" si="15"/>
        <v>NL_RPCT_NDI_R3_C21</v>
      </c>
      <c r="X40" s="35" t="str">
        <f t="shared" si="15"/>
        <v>NL_RPCT_NDI_R3_C22</v>
      </c>
      <c r="Y40" s="35" t="str">
        <f t="shared" si="15"/>
        <v>NL_RPCT_NDI_R3_C23</v>
      </c>
    </row>
    <row r="41" spans="1:34" x14ac:dyDescent="0.35">
      <c r="A41" s="107"/>
      <c r="B41" s="130" t="s">
        <v>24</v>
      </c>
      <c r="C41" s="35" t="str">
        <f>"NL_RSIILOB_XXX_" &amp; $B41 &amp; "_" &amp; C$36</f>
        <v>NL_RSIILOB_XXX_._C1</v>
      </c>
      <c r="D41" s="132"/>
      <c r="E41" s="35" t="str">
        <f t="shared" si="13"/>
        <v>NL_REXP_NET_._C3</v>
      </c>
      <c r="F41" s="35" t="str">
        <f t="shared" si="13"/>
        <v>NL_REXP_NET_._C4</v>
      </c>
      <c r="G41" s="35" t="str">
        <f>"NL_RSCR_NET_" &amp; $B41 &amp; "_" &amp; G$36</f>
        <v>NL_RSCR_NET_._C5</v>
      </c>
      <c r="H41" s="35" t="str">
        <f t="shared" si="14"/>
        <v>NL_RSPR_NDI_._C6</v>
      </c>
      <c r="I41" s="35" t="str">
        <f t="shared" si="14"/>
        <v>NL_RSPR_NDI_._C7</v>
      </c>
      <c r="J41" s="35" t="str">
        <f t="shared" si="15"/>
        <v>NL_RPCT_NDI_._C8</v>
      </c>
      <c r="K41" s="35" t="str">
        <f t="shared" si="15"/>
        <v>NL_RPCT_NDI_._C9</v>
      </c>
      <c r="L41" s="35" t="str">
        <f t="shared" si="15"/>
        <v>NL_RPCT_NDI_._C10</v>
      </c>
      <c r="M41" s="35" t="str">
        <f t="shared" si="15"/>
        <v>NL_RPCT_NDI_._C11</v>
      </c>
      <c r="N41" s="35" t="str">
        <f t="shared" si="15"/>
        <v>NL_RPCT_NDI_._C12</v>
      </c>
      <c r="O41" s="35" t="str">
        <f t="shared" si="15"/>
        <v>NL_RPCT_NDI_._C13</v>
      </c>
      <c r="P41" s="35" t="str">
        <f t="shared" si="15"/>
        <v>NL_RPCT_NDI_._C14</v>
      </c>
      <c r="Q41" s="35" t="str">
        <f t="shared" si="15"/>
        <v>NL_RPCT_NDI_._C15</v>
      </c>
      <c r="R41" s="35" t="str">
        <f t="shared" si="15"/>
        <v>NL_RPCT_NDI_._C16</v>
      </c>
      <c r="S41" s="35" t="str">
        <f t="shared" si="15"/>
        <v>NL_RPCT_NDI_._C17</v>
      </c>
      <c r="T41" s="35" t="str">
        <f t="shared" si="15"/>
        <v>NL_RPCT_NDI_._C18</v>
      </c>
      <c r="U41" s="35" t="str">
        <f t="shared" si="15"/>
        <v>NL_RPCT_NDI_._C19</v>
      </c>
      <c r="V41" s="35" t="str">
        <f t="shared" si="15"/>
        <v>NL_RPCT_NDI_._C20</v>
      </c>
      <c r="W41" s="35" t="str">
        <f t="shared" si="15"/>
        <v>NL_RPCT_NDI_._C21</v>
      </c>
      <c r="X41" s="35" t="str">
        <f t="shared" si="15"/>
        <v>NL_RPCT_NDI_._C22</v>
      </c>
      <c r="Y41" s="35" t="str">
        <f t="shared" si="15"/>
        <v>NL_RPCT_NDI_._C23</v>
      </c>
    </row>
    <row r="42" spans="1:34" x14ac:dyDescent="0.35">
      <c r="A42" s="107"/>
      <c r="B42" s="130" t="s">
        <v>282</v>
      </c>
      <c r="C42" s="35" t="str">
        <f>"NL_RSIILOB_XXX_" &amp; $B42 &amp; "_" &amp; C$36</f>
        <v>NL_RSIILOB_XXX_R28_C1</v>
      </c>
      <c r="D42" s="132"/>
      <c r="E42" s="35" t="str">
        <f t="shared" si="13"/>
        <v>NL_REXP_NET_R28_C3</v>
      </c>
      <c r="F42" s="35" t="str">
        <f t="shared" si="13"/>
        <v>NL_REXP_NET_R28_C4</v>
      </c>
      <c r="G42" s="35" t="str">
        <f>"NL_RSCR_NET_" &amp; $B42 &amp; "_" &amp; G$36</f>
        <v>NL_RSCR_NET_R28_C5</v>
      </c>
      <c r="H42" s="35" t="str">
        <f t="shared" si="14"/>
        <v>NL_RSPR_NDI_R28_C6</v>
      </c>
      <c r="I42" s="35" t="str">
        <f t="shared" si="14"/>
        <v>NL_RSPR_NDI_R28_C7</v>
      </c>
      <c r="J42" s="35" t="str">
        <f t="shared" si="15"/>
        <v>NL_RPCT_NDI_R28_C8</v>
      </c>
      <c r="K42" s="35" t="str">
        <f t="shared" si="15"/>
        <v>NL_RPCT_NDI_R28_C9</v>
      </c>
      <c r="L42" s="35" t="str">
        <f t="shared" si="15"/>
        <v>NL_RPCT_NDI_R28_C10</v>
      </c>
      <c r="M42" s="35" t="str">
        <f t="shared" si="15"/>
        <v>NL_RPCT_NDI_R28_C11</v>
      </c>
      <c r="N42" s="35" t="str">
        <f t="shared" si="15"/>
        <v>NL_RPCT_NDI_R28_C12</v>
      </c>
      <c r="O42" s="35" t="str">
        <f t="shared" si="15"/>
        <v>NL_RPCT_NDI_R28_C13</v>
      </c>
      <c r="P42" s="35" t="str">
        <f t="shared" si="15"/>
        <v>NL_RPCT_NDI_R28_C14</v>
      </c>
      <c r="Q42" s="35" t="str">
        <f t="shared" si="15"/>
        <v>NL_RPCT_NDI_R28_C15</v>
      </c>
      <c r="R42" s="35" t="str">
        <f t="shared" si="15"/>
        <v>NL_RPCT_NDI_R28_C16</v>
      </c>
      <c r="S42" s="35" t="str">
        <f t="shared" si="15"/>
        <v>NL_RPCT_NDI_R28_C17</v>
      </c>
      <c r="T42" s="35" t="str">
        <f t="shared" si="15"/>
        <v>NL_RPCT_NDI_R28_C18</v>
      </c>
      <c r="U42" s="35" t="str">
        <f t="shared" si="15"/>
        <v>NL_RPCT_NDI_R28_C19</v>
      </c>
      <c r="V42" s="35" t="str">
        <f t="shared" si="15"/>
        <v>NL_RPCT_NDI_R28_C20</v>
      </c>
      <c r="W42" s="35" t="str">
        <f t="shared" si="15"/>
        <v>NL_RPCT_NDI_R28_C21</v>
      </c>
      <c r="X42" s="35" t="str">
        <f t="shared" si="15"/>
        <v>NL_RPCT_NDI_R28_C22</v>
      </c>
      <c r="Y42" s="35" t="str">
        <f t="shared" si="15"/>
        <v>NL_RPCT_NDI_R28_C23</v>
      </c>
    </row>
    <row r="43" spans="1:34" x14ac:dyDescent="0.35">
      <c r="A43" s="107"/>
      <c r="B43" s="130" t="s">
        <v>283</v>
      </c>
      <c r="C43" s="35" t="str">
        <f>"NL_RSIILOB_XXX_" &amp; $B43 &amp; "_" &amp; C$36</f>
        <v>NL_RSIILOB_XXX_R29_C1</v>
      </c>
      <c r="D43" s="132"/>
      <c r="E43" s="35" t="str">
        <f t="shared" si="13"/>
        <v>NL_REXP_NET_R29_C3</v>
      </c>
      <c r="F43" s="35" t="str">
        <f t="shared" si="13"/>
        <v>NL_REXP_NET_R29_C4</v>
      </c>
      <c r="G43" s="35" t="str">
        <f>"NL_RSCR_NET_" &amp; $B43 &amp; "_" &amp; G$36</f>
        <v>NL_RSCR_NET_R29_C5</v>
      </c>
      <c r="H43" s="35" t="str">
        <f t="shared" si="14"/>
        <v>NL_RSPR_NDI_R29_C6</v>
      </c>
      <c r="I43" s="35" t="str">
        <f t="shared" si="14"/>
        <v>NL_RSPR_NDI_R29_C7</v>
      </c>
      <c r="J43" s="35" t="str">
        <f t="shared" si="15"/>
        <v>NL_RPCT_NDI_R29_C8</v>
      </c>
      <c r="K43" s="35" t="str">
        <f t="shared" si="15"/>
        <v>NL_RPCT_NDI_R29_C9</v>
      </c>
      <c r="L43" s="35" t="str">
        <f t="shared" si="15"/>
        <v>NL_RPCT_NDI_R29_C10</v>
      </c>
      <c r="M43" s="35" t="str">
        <f t="shared" si="15"/>
        <v>NL_RPCT_NDI_R29_C11</v>
      </c>
      <c r="N43" s="35" t="str">
        <f t="shared" si="15"/>
        <v>NL_RPCT_NDI_R29_C12</v>
      </c>
      <c r="O43" s="35" t="str">
        <f t="shared" si="15"/>
        <v>NL_RPCT_NDI_R29_C13</v>
      </c>
      <c r="P43" s="35" t="str">
        <f t="shared" si="15"/>
        <v>NL_RPCT_NDI_R29_C14</v>
      </c>
      <c r="Q43" s="35" t="str">
        <f t="shared" si="15"/>
        <v>NL_RPCT_NDI_R29_C15</v>
      </c>
      <c r="R43" s="35" t="str">
        <f t="shared" si="15"/>
        <v>NL_RPCT_NDI_R29_C16</v>
      </c>
      <c r="S43" s="35" t="str">
        <f t="shared" si="15"/>
        <v>NL_RPCT_NDI_R29_C17</v>
      </c>
      <c r="T43" s="35" t="str">
        <f t="shared" si="15"/>
        <v>NL_RPCT_NDI_R29_C18</v>
      </c>
      <c r="U43" s="35" t="str">
        <f t="shared" si="15"/>
        <v>NL_RPCT_NDI_R29_C19</v>
      </c>
      <c r="V43" s="35" t="str">
        <f t="shared" si="15"/>
        <v>NL_RPCT_NDI_R29_C20</v>
      </c>
      <c r="W43" s="35" t="str">
        <f t="shared" si="15"/>
        <v>NL_RPCT_NDI_R29_C21</v>
      </c>
      <c r="X43" s="35" t="str">
        <f t="shared" si="15"/>
        <v>NL_RPCT_NDI_R29_C22</v>
      </c>
      <c r="Y43" s="35" t="str">
        <f t="shared" si="15"/>
        <v>NL_RPCT_NDI_R29_C23</v>
      </c>
    </row>
    <row r="44" spans="1:34" x14ac:dyDescent="0.35">
      <c r="A44" s="107"/>
      <c r="B44" s="133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</row>
    <row r="45" spans="1:34" x14ac:dyDescent="0.35">
      <c r="A45" s="107"/>
      <c r="B45" s="130" t="s">
        <v>284</v>
      </c>
      <c r="C45" s="35" t="str">
        <f t="shared" ref="C45:C51" si="16">"NL_RINTLOB_XXX_" &amp; $B45 &amp; "_" &amp; C$36</f>
        <v>NL_RINTLOB_XXX_R30_C1</v>
      </c>
      <c r="D45" s="35" t="str">
        <f>"NL_RMAP_XXX_" &amp; $B45 &amp; "_" &amp; D$14</f>
        <v>NL_RMAP_XXX_R30_C2</v>
      </c>
      <c r="E45" s="35" t="str">
        <f t="shared" ref="E45:F51" si="17">"NL_REXP_NET_" &amp; $B45 &amp; "_" &amp; E$36</f>
        <v>NL_REXP_NET_R30_C3</v>
      </c>
      <c r="F45" s="35" t="str">
        <f t="shared" si="17"/>
        <v>NL_REXP_NET_R30_C4</v>
      </c>
      <c r="G45" s="35" t="str">
        <f t="shared" ref="G45:G51" si="18">"NL_RSCR_NET_" &amp; $B45 &amp; "_" &amp; G$36</f>
        <v>NL_RSCR_NET_R30_C5</v>
      </c>
      <c r="H45" s="35" t="str">
        <f t="shared" si="14"/>
        <v>NL_RSPR_NDI_R30_C6</v>
      </c>
      <c r="I45" s="35" t="str">
        <f t="shared" si="14"/>
        <v>NL_RSPR_NDI_R30_C7</v>
      </c>
      <c r="J45" s="35" t="str">
        <f t="shared" ref="J45:Y51" si="19">"NL_RPCT_NDI_" &amp; $B45 &amp; "_" &amp; J$36</f>
        <v>NL_RPCT_NDI_R30_C8</v>
      </c>
      <c r="K45" s="35" t="str">
        <f t="shared" si="19"/>
        <v>NL_RPCT_NDI_R30_C9</v>
      </c>
      <c r="L45" s="35" t="str">
        <f t="shared" si="19"/>
        <v>NL_RPCT_NDI_R30_C10</v>
      </c>
      <c r="M45" s="35" t="str">
        <f t="shared" si="19"/>
        <v>NL_RPCT_NDI_R30_C11</v>
      </c>
      <c r="N45" s="35" t="str">
        <f t="shared" si="19"/>
        <v>NL_RPCT_NDI_R30_C12</v>
      </c>
      <c r="O45" s="35" t="str">
        <f t="shared" si="19"/>
        <v>NL_RPCT_NDI_R30_C13</v>
      </c>
      <c r="P45" s="35" t="str">
        <f t="shared" si="19"/>
        <v>NL_RPCT_NDI_R30_C14</v>
      </c>
      <c r="Q45" s="35" t="str">
        <f t="shared" si="19"/>
        <v>NL_RPCT_NDI_R30_C15</v>
      </c>
      <c r="R45" s="35" t="str">
        <f t="shared" si="19"/>
        <v>NL_RPCT_NDI_R30_C16</v>
      </c>
      <c r="S45" s="35" t="str">
        <f t="shared" si="19"/>
        <v>NL_RPCT_NDI_R30_C17</v>
      </c>
      <c r="T45" s="35" t="str">
        <f t="shared" si="19"/>
        <v>NL_RPCT_NDI_R30_C18</v>
      </c>
      <c r="U45" s="35" t="str">
        <f t="shared" si="19"/>
        <v>NL_RPCT_NDI_R30_C19</v>
      </c>
      <c r="V45" s="35" t="str">
        <f t="shared" si="19"/>
        <v>NL_RPCT_NDI_R30_C20</v>
      </c>
      <c r="W45" s="35" t="str">
        <f t="shared" si="19"/>
        <v>NL_RPCT_NDI_R30_C21</v>
      </c>
      <c r="X45" s="35" t="str">
        <f t="shared" si="19"/>
        <v>NL_RPCT_NDI_R30_C22</v>
      </c>
      <c r="Y45" s="35" t="str">
        <f t="shared" si="19"/>
        <v>NL_RPCT_NDI_R30_C23</v>
      </c>
    </row>
    <row r="46" spans="1:34" x14ac:dyDescent="0.35">
      <c r="A46" s="107"/>
      <c r="B46" s="130" t="s">
        <v>285</v>
      </c>
      <c r="C46" s="35" t="str">
        <f t="shared" si="16"/>
        <v>NL_RINTLOB_XXX_R31_C1</v>
      </c>
      <c r="D46" s="35" t="str">
        <f t="shared" ref="D46:D51" si="20">"NL_RMAP_XXX_" &amp; $B46 &amp; "_" &amp; D$14</f>
        <v>NL_RMAP_XXX_R31_C2</v>
      </c>
      <c r="E46" s="35" t="str">
        <f t="shared" si="17"/>
        <v>NL_REXP_NET_R31_C3</v>
      </c>
      <c r="F46" s="35" t="str">
        <f t="shared" si="17"/>
        <v>NL_REXP_NET_R31_C4</v>
      </c>
      <c r="G46" s="35" t="str">
        <f t="shared" si="18"/>
        <v>NL_RSCR_NET_R31_C5</v>
      </c>
      <c r="H46" s="35" t="str">
        <f t="shared" si="14"/>
        <v>NL_RSPR_NDI_R31_C6</v>
      </c>
      <c r="I46" s="35" t="str">
        <f t="shared" si="14"/>
        <v>NL_RSPR_NDI_R31_C7</v>
      </c>
      <c r="J46" s="35" t="str">
        <f t="shared" si="19"/>
        <v>NL_RPCT_NDI_R31_C8</v>
      </c>
      <c r="K46" s="35" t="str">
        <f t="shared" si="19"/>
        <v>NL_RPCT_NDI_R31_C9</v>
      </c>
      <c r="L46" s="35" t="str">
        <f t="shared" si="19"/>
        <v>NL_RPCT_NDI_R31_C10</v>
      </c>
      <c r="M46" s="35" t="str">
        <f t="shared" si="19"/>
        <v>NL_RPCT_NDI_R31_C11</v>
      </c>
      <c r="N46" s="35" t="str">
        <f t="shared" si="19"/>
        <v>NL_RPCT_NDI_R31_C12</v>
      </c>
      <c r="O46" s="35" t="str">
        <f t="shared" si="19"/>
        <v>NL_RPCT_NDI_R31_C13</v>
      </c>
      <c r="P46" s="35" t="str">
        <f t="shared" si="19"/>
        <v>NL_RPCT_NDI_R31_C14</v>
      </c>
      <c r="Q46" s="35" t="str">
        <f t="shared" si="19"/>
        <v>NL_RPCT_NDI_R31_C15</v>
      </c>
      <c r="R46" s="35" t="str">
        <f t="shared" si="19"/>
        <v>NL_RPCT_NDI_R31_C16</v>
      </c>
      <c r="S46" s="35" t="str">
        <f t="shared" si="19"/>
        <v>NL_RPCT_NDI_R31_C17</v>
      </c>
      <c r="T46" s="35" t="str">
        <f t="shared" si="19"/>
        <v>NL_RPCT_NDI_R31_C18</v>
      </c>
      <c r="U46" s="35" t="str">
        <f t="shared" si="19"/>
        <v>NL_RPCT_NDI_R31_C19</v>
      </c>
      <c r="V46" s="35" t="str">
        <f t="shared" si="19"/>
        <v>NL_RPCT_NDI_R31_C20</v>
      </c>
      <c r="W46" s="35" t="str">
        <f t="shared" si="19"/>
        <v>NL_RPCT_NDI_R31_C21</v>
      </c>
      <c r="X46" s="35" t="str">
        <f t="shared" si="19"/>
        <v>NL_RPCT_NDI_R31_C22</v>
      </c>
      <c r="Y46" s="35" t="str">
        <f t="shared" si="19"/>
        <v>NL_RPCT_NDI_R31_C23</v>
      </c>
    </row>
    <row r="47" spans="1:34" x14ac:dyDescent="0.35">
      <c r="A47" s="107"/>
      <c r="B47" s="130" t="s">
        <v>286</v>
      </c>
      <c r="C47" s="35" t="str">
        <f t="shared" si="16"/>
        <v>NL_RINTLOB_XXX_R32_C1</v>
      </c>
      <c r="D47" s="35" t="str">
        <f t="shared" si="20"/>
        <v>NL_RMAP_XXX_R32_C2</v>
      </c>
      <c r="E47" s="35" t="str">
        <f t="shared" si="17"/>
        <v>NL_REXP_NET_R32_C3</v>
      </c>
      <c r="F47" s="35" t="str">
        <f t="shared" si="17"/>
        <v>NL_REXP_NET_R32_C4</v>
      </c>
      <c r="G47" s="35" t="str">
        <f t="shared" si="18"/>
        <v>NL_RSCR_NET_R32_C5</v>
      </c>
      <c r="H47" s="35" t="str">
        <f t="shared" si="14"/>
        <v>NL_RSPR_NDI_R32_C6</v>
      </c>
      <c r="I47" s="35" t="str">
        <f t="shared" si="14"/>
        <v>NL_RSPR_NDI_R32_C7</v>
      </c>
      <c r="J47" s="35" t="str">
        <f t="shared" si="19"/>
        <v>NL_RPCT_NDI_R32_C8</v>
      </c>
      <c r="K47" s="35" t="str">
        <f t="shared" si="19"/>
        <v>NL_RPCT_NDI_R32_C9</v>
      </c>
      <c r="L47" s="35" t="str">
        <f t="shared" si="19"/>
        <v>NL_RPCT_NDI_R32_C10</v>
      </c>
      <c r="M47" s="35" t="str">
        <f t="shared" si="19"/>
        <v>NL_RPCT_NDI_R32_C11</v>
      </c>
      <c r="N47" s="35" t="str">
        <f t="shared" si="19"/>
        <v>NL_RPCT_NDI_R32_C12</v>
      </c>
      <c r="O47" s="35" t="str">
        <f t="shared" si="19"/>
        <v>NL_RPCT_NDI_R32_C13</v>
      </c>
      <c r="P47" s="35" t="str">
        <f t="shared" si="19"/>
        <v>NL_RPCT_NDI_R32_C14</v>
      </c>
      <c r="Q47" s="35" t="str">
        <f t="shared" si="19"/>
        <v>NL_RPCT_NDI_R32_C15</v>
      </c>
      <c r="R47" s="35" t="str">
        <f t="shared" si="19"/>
        <v>NL_RPCT_NDI_R32_C16</v>
      </c>
      <c r="S47" s="35" t="str">
        <f t="shared" si="19"/>
        <v>NL_RPCT_NDI_R32_C17</v>
      </c>
      <c r="T47" s="35" t="str">
        <f t="shared" si="19"/>
        <v>NL_RPCT_NDI_R32_C18</v>
      </c>
      <c r="U47" s="35" t="str">
        <f t="shared" si="19"/>
        <v>NL_RPCT_NDI_R32_C19</v>
      </c>
      <c r="V47" s="35" t="str">
        <f t="shared" si="19"/>
        <v>NL_RPCT_NDI_R32_C20</v>
      </c>
      <c r="W47" s="35" t="str">
        <f t="shared" si="19"/>
        <v>NL_RPCT_NDI_R32_C21</v>
      </c>
      <c r="X47" s="35" t="str">
        <f t="shared" si="19"/>
        <v>NL_RPCT_NDI_R32_C22</v>
      </c>
      <c r="Y47" s="35" t="str">
        <f t="shared" si="19"/>
        <v>NL_RPCT_NDI_R32_C23</v>
      </c>
    </row>
    <row r="48" spans="1:34" x14ac:dyDescent="0.35">
      <c r="A48" s="107"/>
      <c r="B48" s="130" t="s">
        <v>287</v>
      </c>
      <c r="C48" s="35" t="str">
        <f t="shared" si="16"/>
        <v>NL_RINTLOB_XXX_R33_C1</v>
      </c>
      <c r="D48" s="35" t="str">
        <f t="shared" si="20"/>
        <v>NL_RMAP_XXX_R33_C2</v>
      </c>
      <c r="E48" s="35" t="str">
        <f t="shared" si="17"/>
        <v>NL_REXP_NET_R33_C3</v>
      </c>
      <c r="F48" s="35" t="str">
        <f t="shared" si="17"/>
        <v>NL_REXP_NET_R33_C4</v>
      </c>
      <c r="G48" s="35" t="str">
        <f t="shared" si="18"/>
        <v>NL_RSCR_NET_R33_C5</v>
      </c>
      <c r="H48" s="35" t="str">
        <f t="shared" si="14"/>
        <v>NL_RSPR_NDI_R33_C6</v>
      </c>
      <c r="I48" s="35" t="str">
        <f t="shared" si="14"/>
        <v>NL_RSPR_NDI_R33_C7</v>
      </c>
      <c r="J48" s="35" t="str">
        <f t="shared" si="19"/>
        <v>NL_RPCT_NDI_R33_C8</v>
      </c>
      <c r="K48" s="35" t="str">
        <f t="shared" si="19"/>
        <v>NL_RPCT_NDI_R33_C9</v>
      </c>
      <c r="L48" s="35" t="str">
        <f t="shared" si="19"/>
        <v>NL_RPCT_NDI_R33_C10</v>
      </c>
      <c r="M48" s="35" t="str">
        <f t="shared" si="19"/>
        <v>NL_RPCT_NDI_R33_C11</v>
      </c>
      <c r="N48" s="35" t="str">
        <f t="shared" si="19"/>
        <v>NL_RPCT_NDI_R33_C12</v>
      </c>
      <c r="O48" s="35" t="str">
        <f t="shared" si="19"/>
        <v>NL_RPCT_NDI_R33_C13</v>
      </c>
      <c r="P48" s="35" t="str">
        <f t="shared" si="19"/>
        <v>NL_RPCT_NDI_R33_C14</v>
      </c>
      <c r="Q48" s="35" t="str">
        <f t="shared" si="19"/>
        <v>NL_RPCT_NDI_R33_C15</v>
      </c>
      <c r="R48" s="35" t="str">
        <f t="shared" si="19"/>
        <v>NL_RPCT_NDI_R33_C16</v>
      </c>
      <c r="S48" s="35" t="str">
        <f t="shared" si="19"/>
        <v>NL_RPCT_NDI_R33_C17</v>
      </c>
      <c r="T48" s="35" t="str">
        <f t="shared" si="19"/>
        <v>NL_RPCT_NDI_R33_C18</v>
      </c>
      <c r="U48" s="35" t="str">
        <f t="shared" si="19"/>
        <v>NL_RPCT_NDI_R33_C19</v>
      </c>
      <c r="V48" s="35" t="str">
        <f t="shared" si="19"/>
        <v>NL_RPCT_NDI_R33_C20</v>
      </c>
      <c r="W48" s="35" t="str">
        <f t="shared" si="19"/>
        <v>NL_RPCT_NDI_R33_C21</v>
      </c>
      <c r="X48" s="35" t="str">
        <f t="shared" si="19"/>
        <v>NL_RPCT_NDI_R33_C22</v>
      </c>
      <c r="Y48" s="35" t="str">
        <f t="shared" si="19"/>
        <v>NL_RPCT_NDI_R33_C23</v>
      </c>
    </row>
    <row r="49" spans="1:28" x14ac:dyDescent="0.35">
      <c r="B49" s="130" t="s">
        <v>24</v>
      </c>
      <c r="C49" s="35" t="str">
        <f t="shared" si="16"/>
        <v>NL_RINTLOB_XXX_._C1</v>
      </c>
      <c r="D49" s="35" t="str">
        <f t="shared" si="20"/>
        <v>NL_RMAP_XXX_._C2</v>
      </c>
      <c r="E49" s="35" t="str">
        <f t="shared" si="17"/>
        <v>NL_REXP_NET_._C3</v>
      </c>
      <c r="F49" s="35" t="str">
        <f t="shared" si="17"/>
        <v>NL_REXP_NET_._C4</v>
      </c>
      <c r="G49" s="35" t="str">
        <f t="shared" si="18"/>
        <v>NL_RSCR_NET_._C5</v>
      </c>
      <c r="H49" s="35" t="str">
        <f t="shared" si="14"/>
        <v>NL_RSPR_NDI_._C6</v>
      </c>
      <c r="I49" s="35" t="str">
        <f t="shared" si="14"/>
        <v>NL_RSPR_NDI_._C7</v>
      </c>
      <c r="J49" s="35" t="str">
        <f t="shared" si="19"/>
        <v>NL_RPCT_NDI_._C8</v>
      </c>
      <c r="K49" s="35" t="str">
        <f t="shared" si="19"/>
        <v>NL_RPCT_NDI_._C9</v>
      </c>
      <c r="L49" s="35" t="str">
        <f t="shared" si="19"/>
        <v>NL_RPCT_NDI_._C10</v>
      </c>
      <c r="M49" s="35" t="str">
        <f t="shared" si="19"/>
        <v>NL_RPCT_NDI_._C11</v>
      </c>
      <c r="N49" s="35" t="str">
        <f t="shared" si="19"/>
        <v>NL_RPCT_NDI_._C12</v>
      </c>
      <c r="O49" s="35" t="str">
        <f t="shared" si="19"/>
        <v>NL_RPCT_NDI_._C13</v>
      </c>
      <c r="P49" s="35" t="str">
        <f t="shared" si="19"/>
        <v>NL_RPCT_NDI_._C14</v>
      </c>
      <c r="Q49" s="35" t="str">
        <f t="shared" si="19"/>
        <v>NL_RPCT_NDI_._C15</v>
      </c>
      <c r="R49" s="35" t="str">
        <f t="shared" si="19"/>
        <v>NL_RPCT_NDI_._C16</v>
      </c>
      <c r="S49" s="35" t="str">
        <f t="shared" si="19"/>
        <v>NL_RPCT_NDI_._C17</v>
      </c>
      <c r="T49" s="35" t="str">
        <f t="shared" si="19"/>
        <v>NL_RPCT_NDI_._C18</v>
      </c>
      <c r="U49" s="35" t="str">
        <f t="shared" si="19"/>
        <v>NL_RPCT_NDI_._C19</v>
      </c>
      <c r="V49" s="35" t="str">
        <f t="shared" si="19"/>
        <v>NL_RPCT_NDI_._C20</v>
      </c>
      <c r="W49" s="35" t="str">
        <f t="shared" si="19"/>
        <v>NL_RPCT_NDI_._C21</v>
      </c>
      <c r="X49" s="35" t="str">
        <f t="shared" si="19"/>
        <v>NL_RPCT_NDI_._C22</v>
      </c>
      <c r="Y49" s="35" t="str">
        <f t="shared" si="19"/>
        <v>NL_RPCT_NDI_._C23</v>
      </c>
    </row>
    <row r="50" spans="1:28" x14ac:dyDescent="0.35">
      <c r="B50" s="130" t="s">
        <v>24</v>
      </c>
      <c r="C50" s="35" t="str">
        <f t="shared" si="16"/>
        <v>NL_RINTLOB_XXX_._C1</v>
      </c>
      <c r="D50" s="35" t="str">
        <f t="shared" si="20"/>
        <v>NL_RMAP_XXX_._C2</v>
      </c>
      <c r="E50" s="35" t="str">
        <f t="shared" si="17"/>
        <v>NL_REXP_NET_._C3</v>
      </c>
      <c r="F50" s="35" t="str">
        <f t="shared" si="17"/>
        <v>NL_REXP_NET_._C4</v>
      </c>
      <c r="G50" s="35" t="str">
        <f t="shared" si="18"/>
        <v>NL_RSCR_NET_._C5</v>
      </c>
      <c r="H50" s="35" t="str">
        <f t="shared" si="14"/>
        <v>NL_RSPR_NDI_._C6</v>
      </c>
      <c r="I50" s="35" t="str">
        <f t="shared" si="14"/>
        <v>NL_RSPR_NDI_._C7</v>
      </c>
      <c r="J50" s="35" t="str">
        <f t="shared" si="19"/>
        <v>NL_RPCT_NDI_._C8</v>
      </c>
      <c r="K50" s="35" t="str">
        <f t="shared" si="19"/>
        <v>NL_RPCT_NDI_._C9</v>
      </c>
      <c r="L50" s="35" t="str">
        <f t="shared" si="19"/>
        <v>NL_RPCT_NDI_._C10</v>
      </c>
      <c r="M50" s="35" t="str">
        <f t="shared" si="19"/>
        <v>NL_RPCT_NDI_._C11</v>
      </c>
      <c r="N50" s="35" t="str">
        <f t="shared" si="19"/>
        <v>NL_RPCT_NDI_._C12</v>
      </c>
      <c r="O50" s="35" t="str">
        <f t="shared" si="19"/>
        <v>NL_RPCT_NDI_._C13</v>
      </c>
      <c r="P50" s="35" t="str">
        <f t="shared" si="19"/>
        <v>NL_RPCT_NDI_._C14</v>
      </c>
      <c r="Q50" s="35" t="str">
        <f t="shared" si="19"/>
        <v>NL_RPCT_NDI_._C15</v>
      </c>
      <c r="R50" s="35" t="str">
        <f t="shared" si="19"/>
        <v>NL_RPCT_NDI_._C16</v>
      </c>
      <c r="S50" s="35" t="str">
        <f t="shared" si="19"/>
        <v>NL_RPCT_NDI_._C17</v>
      </c>
      <c r="T50" s="35" t="str">
        <f t="shared" si="19"/>
        <v>NL_RPCT_NDI_._C18</v>
      </c>
      <c r="U50" s="35" t="str">
        <f t="shared" si="19"/>
        <v>NL_RPCT_NDI_._C19</v>
      </c>
      <c r="V50" s="35" t="str">
        <f t="shared" si="19"/>
        <v>NL_RPCT_NDI_._C20</v>
      </c>
      <c r="W50" s="35" t="str">
        <f t="shared" si="19"/>
        <v>NL_RPCT_NDI_._C21</v>
      </c>
      <c r="X50" s="35" t="str">
        <f t="shared" si="19"/>
        <v>NL_RPCT_NDI_._C22</v>
      </c>
      <c r="Y50" s="35" t="str">
        <f t="shared" si="19"/>
        <v>NL_RPCT_NDI_._C23</v>
      </c>
    </row>
    <row r="51" spans="1:28" x14ac:dyDescent="0.35">
      <c r="B51" s="130" t="s">
        <v>320</v>
      </c>
      <c r="C51" s="35" t="str">
        <f t="shared" si="16"/>
        <v>NL_RINTLOB_XXX_RXX_C1</v>
      </c>
      <c r="D51" s="35" t="str">
        <f t="shared" si="20"/>
        <v>NL_RMAP_XXX_RXX_C2</v>
      </c>
      <c r="E51" s="35" t="str">
        <f t="shared" si="17"/>
        <v>NL_REXP_NET_RXX_C3</v>
      </c>
      <c r="F51" s="35" t="str">
        <f t="shared" si="17"/>
        <v>NL_REXP_NET_RXX_C4</v>
      </c>
      <c r="G51" s="35" t="str">
        <f t="shared" si="18"/>
        <v>NL_RSCR_NET_RXX_C5</v>
      </c>
      <c r="H51" s="35" t="str">
        <f t="shared" si="14"/>
        <v>NL_RSPR_NDI_RXX_C6</v>
      </c>
      <c r="I51" s="35" t="str">
        <f t="shared" si="14"/>
        <v>NL_RSPR_NDI_RXX_C7</v>
      </c>
      <c r="J51" s="35" t="str">
        <f t="shared" si="19"/>
        <v>NL_RPCT_NDI_RXX_C8</v>
      </c>
      <c r="K51" s="35" t="str">
        <f t="shared" si="19"/>
        <v>NL_RPCT_NDI_RXX_C9</v>
      </c>
      <c r="L51" s="35" t="str">
        <f t="shared" si="19"/>
        <v>NL_RPCT_NDI_RXX_C10</v>
      </c>
      <c r="M51" s="35" t="str">
        <f t="shared" si="19"/>
        <v>NL_RPCT_NDI_RXX_C11</v>
      </c>
      <c r="N51" s="35" t="str">
        <f t="shared" si="19"/>
        <v>NL_RPCT_NDI_RXX_C12</v>
      </c>
      <c r="O51" s="35" t="str">
        <f t="shared" si="19"/>
        <v>NL_RPCT_NDI_RXX_C13</v>
      </c>
      <c r="P51" s="35" t="str">
        <f t="shared" si="19"/>
        <v>NL_RPCT_NDI_RXX_C14</v>
      </c>
      <c r="Q51" s="35" t="str">
        <f t="shared" si="19"/>
        <v>NL_RPCT_NDI_RXX_C15</v>
      </c>
      <c r="R51" s="35" t="str">
        <f t="shared" si="19"/>
        <v>NL_RPCT_NDI_RXX_C16</v>
      </c>
      <c r="S51" s="35" t="str">
        <f t="shared" si="19"/>
        <v>NL_RPCT_NDI_RXX_C17</v>
      </c>
      <c r="T51" s="35" t="str">
        <f t="shared" si="19"/>
        <v>NL_RPCT_NDI_RXX_C18</v>
      </c>
      <c r="U51" s="35" t="str">
        <f t="shared" si="19"/>
        <v>NL_RPCT_NDI_RXX_C19</v>
      </c>
      <c r="V51" s="35" t="str">
        <f t="shared" si="19"/>
        <v>NL_RPCT_NDI_RXX_C20</v>
      </c>
      <c r="W51" s="35" t="str">
        <f t="shared" si="19"/>
        <v>NL_RPCT_NDI_RXX_C21</v>
      </c>
      <c r="X51" s="35" t="str">
        <f t="shared" si="19"/>
        <v>NL_RPCT_NDI_RXX_C22</v>
      </c>
      <c r="Y51" s="35" t="str">
        <f t="shared" si="19"/>
        <v>NL_RPCT_NDI_RXX_C23</v>
      </c>
    </row>
    <row r="54" spans="1:28" x14ac:dyDescent="0.35">
      <c r="B54" s="153" t="s">
        <v>463</v>
      </c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</row>
    <row r="55" spans="1:28" x14ac:dyDescent="0.35"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</row>
    <row r="56" spans="1:28" ht="14.5" customHeight="1" x14ac:dyDescent="0.35">
      <c r="D56" s="178" t="s">
        <v>452</v>
      </c>
      <c r="E56" s="179"/>
      <c r="F56" s="179"/>
      <c r="G56" s="179"/>
      <c r="H56" s="179"/>
      <c r="I56" s="179"/>
      <c r="J56" s="179"/>
      <c r="K56" s="180" t="s">
        <v>452</v>
      </c>
      <c r="L56" s="180"/>
      <c r="M56" s="180"/>
      <c r="N56" s="180"/>
      <c r="O56" s="180"/>
      <c r="P56" s="180"/>
      <c r="Q56" s="180"/>
      <c r="R56" s="180"/>
      <c r="S56" s="180"/>
      <c r="T56" s="180"/>
      <c r="U56" s="180"/>
      <c r="V56" s="180"/>
      <c r="W56" s="180"/>
      <c r="X56" s="180"/>
      <c r="Y56" s="180"/>
      <c r="Z56" s="180"/>
      <c r="AA56" s="180"/>
      <c r="AB56" s="180"/>
    </row>
    <row r="57" spans="1:28" ht="60" x14ac:dyDescent="0.35">
      <c r="C57" s="35" t="s">
        <v>454</v>
      </c>
      <c r="D57" s="94" t="s">
        <v>455</v>
      </c>
      <c r="E57" s="94" t="s">
        <v>464</v>
      </c>
      <c r="F57" s="94" t="s">
        <v>465</v>
      </c>
      <c r="G57" s="94" t="s">
        <v>466</v>
      </c>
      <c r="H57" s="94" t="s">
        <v>467</v>
      </c>
      <c r="I57" s="94" t="s">
        <v>468</v>
      </c>
      <c r="J57" s="94" t="s">
        <v>28</v>
      </c>
      <c r="K57" s="94" t="s">
        <v>458</v>
      </c>
      <c r="L57" s="94" t="s">
        <v>459</v>
      </c>
      <c r="M57" s="94">
        <v>0.1</v>
      </c>
      <c r="N57" s="94">
        <v>0.2</v>
      </c>
      <c r="O57" s="94">
        <v>0.3</v>
      </c>
      <c r="P57" s="94">
        <v>0.4</v>
      </c>
      <c r="Q57" s="94">
        <v>0.5</v>
      </c>
      <c r="R57" s="94">
        <v>0.6</v>
      </c>
      <c r="S57" s="94">
        <v>0.7</v>
      </c>
      <c r="T57" s="94">
        <v>0.8</v>
      </c>
      <c r="U57" s="94">
        <v>0.9</v>
      </c>
      <c r="V57" s="94">
        <v>0.97499999999999998</v>
      </c>
      <c r="W57" s="94">
        <v>0.98</v>
      </c>
      <c r="X57" s="94">
        <v>0.98499999999999999</v>
      </c>
      <c r="Y57" s="94">
        <v>0.99</v>
      </c>
      <c r="Z57" s="94">
        <v>0.995</v>
      </c>
      <c r="AA57" s="94">
        <v>0.997</v>
      </c>
      <c r="AB57" s="94">
        <v>0.999</v>
      </c>
    </row>
    <row r="58" spans="1:28" x14ac:dyDescent="0.35">
      <c r="A58" s="107"/>
      <c r="B58" s="107"/>
      <c r="C58" s="129" t="s">
        <v>228</v>
      </c>
      <c r="D58" s="129" t="s">
        <v>229</v>
      </c>
      <c r="E58" s="129" t="s">
        <v>230</v>
      </c>
      <c r="F58" s="129" t="s">
        <v>231</v>
      </c>
      <c r="G58" s="129" t="s">
        <v>232</v>
      </c>
      <c r="H58" s="129" t="s">
        <v>233</v>
      </c>
      <c r="I58" s="129" t="s">
        <v>234</v>
      </c>
      <c r="J58" s="129" t="s">
        <v>235</v>
      </c>
      <c r="K58" s="129" t="s">
        <v>236</v>
      </c>
      <c r="L58" s="129" t="s">
        <v>237</v>
      </c>
      <c r="M58" s="129" t="s">
        <v>238</v>
      </c>
      <c r="N58" s="129" t="s">
        <v>239</v>
      </c>
      <c r="O58" s="129" t="s">
        <v>240</v>
      </c>
      <c r="P58" s="129" t="s">
        <v>241</v>
      </c>
      <c r="Q58" s="129" t="s">
        <v>242</v>
      </c>
      <c r="R58" s="129" t="s">
        <v>243</v>
      </c>
      <c r="S58" s="129" t="s">
        <v>244</v>
      </c>
      <c r="T58" s="129" t="s">
        <v>245</v>
      </c>
      <c r="U58" s="129" t="s">
        <v>246</v>
      </c>
      <c r="V58" s="129" t="s">
        <v>247</v>
      </c>
      <c r="W58" s="129" t="s">
        <v>248</v>
      </c>
      <c r="X58" s="129" t="s">
        <v>249</v>
      </c>
      <c r="Y58" s="129" t="s">
        <v>250</v>
      </c>
      <c r="Z58" s="129" t="s">
        <v>251</v>
      </c>
      <c r="AA58" s="129" t="s">
        <v>252</v>
      </c>
      <c r="AB58" s="129" t="s">
        <v>253</v>
      </c>
    </row>
    <row r="59" spans="1:28" ht="29" x14ac:dyDescent="0.35">
      <c r="A59" s="107"/>
      <c r="B59" s="130" t="s">
        <v>254</v>
      </c>
      <c r="C59" s="131" t="s">
        <v>469</v>
      </c>
      <c r="D59" s="132"/>
      <c r="E59" s="35" t="str">
        <f t="shared" ref="E59:I73" si="21">"NL_PEXP_GRO_" &amp; $B59 &amp; "_" &amp; E$58</f>
        <v>NL_PEXP_GRO_R1_C3</v>
      </c>
      <c r="F59" s="35" t="str">
        <f t="shared" si="21"/>
        <v>NL_PEXP_GRO_R1_C4</v>
      </c>
      <c r="G59" s="35" t="str">
        <f t="shared" si="21"/>
        <v>NL_PEXP_GRO_R1_C5</v>
      </c>
      <c r="H59" s="35" t="str">
        <f t="shared" si="21"/>
        <v>NL_PEXP_GRO_R1_C6</v>
      </c>
      <c r="I59" s="35" t="str">
        <f t="shared" si="21"/>
        <v>NL_PEXP_GRO_R1_C7</v>
      </c>
      <c r="J59" s="35" t="str">
        <f>"NL_PSCR_GRO_" &amp; $B59 &amp; "_" &amp; J$58</f>
        <v>NL_PSCR_GRO_R1_C8</v>
      </c>
      <c r="K59" s="35" t="str">
        <f>"NL_PSPR_GDI_" &amp; $B59 &amp; "_" &amp; K$58</f>
        <v>NL_PSPR_GDI_R1_C9</v>
      </c>
      <c r="L59" s="35" t="str">
        <f>"NL_PSPR_GDI_" &amp; $B59 &amp; "_" &amp; L$58</f>
        <v>NL_PSPR_GDI_R1_C10</v>
      </c>
      <c r="M59" s="35" t="str">
        <f t="shared" ref="M59:AB59" si="22">"NL_PPCT_GDI_" &amp; $B59 &amp; "_" &amp; M$58</f>
        <v>NL_PPCT_GDI_R1_C11</v>
      </c>
      <c r="N59" s="35" t="str">
        <f t="shared" si="22"/>
        <v>NL_PPCT_GDI_R1_C12</v>
      </c>
      <c r="O59" s="35" t="str">
        <f t="shared" si="22"/>
        <v>NL_PPCT_GDI_R1_C13</v>
      </c>
      <c r="P59" s="35" t="str">
        <f t="shared" si="22"/>
        <v>NL_PPCT_GDI_R1_C14</v>
      </c>
      <c r="Q59" s="35" t="str">
        <f t="shared" si="22"/>
        <v>NL_PPCT_GDI_R1_C15</v>
      </c>
      <c r="R59" s="35" t="str">
        <f t="shared" si="22"/>
        <v>NL_PPCT_GDI_R1_C16</v>
      </c>
      <c r="S59" s="35" t="str">
        <f t="shared" si="22"/>
        <v>NL_PPCT_GDI_R1_C17</v>
      </c>
      <c r="T59" s="35" t="str">
        <f t="shared" si="22"/>
        <v>NL_PPCT_GDI_R1_C18</v>
      </c>
      <c r="U59" s="35" t="str">
        <f t="shared" si="22"/>
        <v>NL_PPCT_GDI_R1_C19</v>
      </c>
      <c r="V59" s="35" t="str">
        <f t="shared" si="22"/>
        <v>NL_PPCT_GDI_R1_C20</v>
      </c>
      <c r="W59" s="35" t="str">
        <f t="shared" si="22"/>
        <v>NL_PPCT_GDI_R1_C21</v>
      </c>
      <c r="X59" s="35" t="str">
        <f t="shared" si="22"/>
        <v>NL_PPCT_GDI_R1_C22</v>
      </c>
      <c r="Y59" s="35" t="str">
        <f t="shared" si="22"/>
        <v>NL_PPCT_GDI_R1_C23</v>
      </c>
      <c r="Z59" s="35" t="str">
        <f t="shared" si="22"/>
        <v>NL_PPCT_GDI_R1_C24</v>
      </c>
      <c r="AA59" s="35" t="str">
        <f t="shared" si="22"/>
        <v>NL_PPCT_GDI_R1_C25</v>
      </c>
      <c r="AB59" s="35" t="str">
        <f t="shared" si="22"/>
        <v>NL_PPCT_GDI_R1_C26</v>
      </c>
    </row>
    <row r="60" spans="1:28" x14ac:dyDescent="0.35">
      <c r="A60" s="107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</row>
    <row r="61" spans="1:28" x14ac:dyDescent="0.35">
      <c r="A61" s="107"/>
      <c r="B61" s="130" t="s">
        <v>255</v>
      </c>
      <c r="C61" s="35" t="str">
        <f>"NL_PSIILOB_XXX_" &amp; $B61 &amp; "_" &amp; C$58</f>
        <v>NL_PSIILOB_XXX_R2_C1</v>
      </c>
      <c r="D61" s="132"/>
      <c r="E61" s="35" t="str">
        <f t="shared" si="21"/>
        <v>NL_PEXP_GRO_R2_C3</v>
      </c>
      <c r="F61" s="35" t="str">
        <f t="shared" si="21"/>
        <v>NL_PEXP_GRO_R2_C4</v>
      </c>
      <c r="G61" s="35" t="str">
        <f t="shared" si="21"/>
        <v>NL_PEXP_GRO_R2_C5</v>
      </c>
      <c r="H61" s="35" t="str">
        <f t="shared" si="21"/>
        <v>NL_PEXP_GRO_R2_C6</v>
      </c>
      <c r="I61" s="35" t="str">
        <f t="shared" si="21"/>
        <v>NL_PEXP_GRO_R2_C7</v>
      </c>
      <c r="J61" s="35" t="str">
        <f>"NL_PSCR_GRO_" &amp; $B61 &amp; "_" &amp; J$58</f>
        <v>NL_PSCR_GRO_R2_C8</v>
      </c>
      <c r="K61" s="35" t="str">
        <f t="shared" ref="K61:K65" si="23">"NL_PSPR_GDI_" &amp; $B61 &amp; "_" &amp; K$58</f>
        <v>NL_PSPR_GDI_R2_C9</v>
      </c>
      <c r="L61" s="35" t="str">
        <f>"NL_PSPR_GDI_" &amp; $B61 &amp; "_" &amp; L$58</f>
        <v>NL_PSPR_GDI_R2_C10</v>
      </c>
      <c r="M61" s="35" t="str">
        <f t="shared" ref="M61:AB65" si="24">"NL_PPCT_GDI_" &amp; $B61 &amp; "_" &amp; M$58</f>
        <v>NL_PPCT_GDI_R2_C11</v>
      </c>
      <c r="N61" s="35" t="str">
        <f t="shared" si="24"/>
        <v>NL_PPCT_GDI_R2_C12</v>
      </c>
      <c r="O61" s="35" t="str">
        <f t="shared" si="24"/>
        <v>NL_PPCT_GDI_R2_C13</v>
      </c>
      <c r="P61" s="35" t="str">
        <f t="shared" si="24"/>
        <v>NL_PPCT_GDI_R2_C14</v>
      </c>
      <c r="Q61" s="35" t="str">
        <f t="shared" si="24"/>
        <v>NL_PPCT_GDI_R2_C15</v>
      </c>
      <c r="R61" s="35" t="str">
        <f t="shared" si="24"/>
        <v>NL_PPCT_GDI_R2_C16</v>
      </c>
      <c r="S61" s="35" t="str">
        <f t="shared" si="24"/>
        <v>NL_PPCT_GDI_R2_C17</v>
      </c>
      <c r="T61" s="35" t="str">
        <f t="shared" si="24"/>
        <v>NL_PPCT_GDI_R2_C18</v>
      </c>
      <c r="U61" s="35" t="str">
        <f t="shared" si="24"/>
        <v>NL_PPCT_GDI_R2_C19</v>
      </c>
      <c r="V61" s="35" t="str">
        <f t="shared" si="24"/>
        <v>NL_PPCT_GDI_R2_C20</v>
      </c>
      <c r="W61" s="35" t="str">
        <f t="shared" si="24"/>
        <v>NL_PPCT_GDI_R2_C21</v>
      </c>
      <c r="X61" s="35" t="str">
        <f t="shared" si="24"/>
        <v>NL_PPCT_GDI_R2_C22</v>
      </c>
      <c r="Y61" s="35" t="str">
        <f t="shared" si="24"/>
        <v>NL_PPCT_GDI_R2_C23</v>
      </c>
      <c r="Z61" s="35" t="str">
        <f t="shared" si="24"/>
        <v>NL_PPCT_GDI_R2_C24</v>
      </c>
      <c r="AA61" s="35" t="str">
        <f t="shared" si="24"/>
        <v>NL_PPCT_GDI_R2_C25</v>
      </c>
      <c r="AB61" s="35" t="str">
        <f t="shared" si="24"/>
        <v>NL_PPCT_GDI_R2_C26</v>
      </c>
    </row>
    <row r="62" spans="1:28" x14ac:dyDescent="0.35">
      <c r="A62" s="107"/>
      <c r="B62" s="130" t="s">
        <v>256</v>
      </c>
      <c r="C62" s="35" t="str">
        <f t="shared" ref="C62:C65" si="25">"NL_PSIILOB_XXX_" &amp; $B62 &amp; "_" &amp; C$58</f>
        <v>NL_PSIILOB_XXX_R3_C1</v>
      </c>
      <c r="D62" s="132"/>
      <c r="E62" s="35" t="str">
        <f t="shared" si="21"/>
        <v>NL_PEXP_GRO_R3_C3</v>
      </c>
      <c r="F62" s="35" t="str">
        <f t="shared" si="21"/>
        <v>NL_PEXP_GRO_R3_C4</v>
      </c>
      <c r="G62" s="35" t="str">
        <f t="shared" si="21"/>
        <v>NL_PEXP_GRO_R3_C5</v>
      </c>
      <c r="H62" s="35" t="str">
        <f t="shared" si="21"/>
        <v>NL_PEXP_GRO_R3_C6</v>
      </c>
      <c r="I62" s="35" t="str">
        <f t="shared" si="21"/>
        <v>NL_PEXP_GRO_R3_C7</v>
      </c>
      <c r="J62" s="35" t="str">
        <f t="shared" ref="J62:J65" si="26">"NL_PSCR_GRO_" &amp; $B62 &amp; "_" &amp; J$58</f>
        <v>NL_PSCR_GRO_R3_C8</v>
      </c>
      <c r="K62" s="35" t="str">
        <f t="shared" si="23"/>
        <v>NL_PSPR_GDI_R3_C9</v>
      </c>
      <c r="L62" s="35" t="str">
        <f>"NL_PSPR_GDI_" &amp; $B62 &amp; "_" &amp; L$58</f>
        <v>NL_PSPR_GDI_R3_C10</v>
      </c>
      <c r="M62" s="35" t="str">
        <f t="shared" si="24"/>
        <v>NL_PPCT_GDI_R3_C11</v>
      </c>
      <c r="N62" s="35" t="str">
        <f t="shared" si="24"/>
        <v>NL_PPCT_GDI_R3_C12</v>
      </c>
      <c r="O62" s="35" t="str">
        <f t="shared" si="24"/>
        <v>NL_PPCT_GDI_R3_C13</v>
      </c>
      <c r="P62" s="35" t="str">
        <f t="shared" si="24"/>
        <v>NL_PPCT_GDI_R3_C14</v>
      </c>
      <c r="Q62" s="35" t="str">
        <f t="shared" si="24"/>
        <v>NL_PPCT_GDI_R3_C15</v>
      </c>
      <c r="R62" s="35" t="str">
        <f t="shared" si="24"/>
        <v>NL_PPCT_GDI_R3_C16</v>
      </c>
      <c r="S62" s="35" t="str">
        <f t="shared" si="24"/>
        <v>NL_PPCT_GDI_R3_C17</v>
      </c>
      <c r="T62" s="35" t="str">
        <f t="shared" si="24"/>
        <v>NL_PPCT_GDI_R3_C18</v>
      </c>
      <c r="U62" s="35" t="str">
        <f t="shared" si="24"/>
        <v>NL_PPCT_GDI_R3_C19</v>
      </c>
      <c r="V62" s="35" t="str">
        <f t="shared" si="24"/>
        <v>NL_PPCT_GDI_R3_C20</v>
      </c>
      <c r="W62" s="35" t="str">
        <f t="shared" si="24"/>
        <v>NL_PPCT_GDI_R3_C21</v>
      </c>
      <c r="X62" s="35" t="str">
        <f t="shared" si="24"/>
        <v>NL_PPCT_GDI_R3_C22</v>
      </c>
      <c r="Y62" s="35" t="str">
        <f t="shared" si="24"/>
        <v>NL_PPCT_GDI_R3_C23</v>
      </c>
      <c r="Z62" s="35" t="str">
        <f t="shared" si="24"/>
        <v>NL_PPCT_GDI_R3_C24</v>
      </c>
      <c r="AA62" s="35" t="str">
        <f t="shared" si="24"/>
        <v>NL_PPCT_GDI_R3_C25</v>
      </c>
      <c r="AB62" s="35" t="str">
        <f t="shared" si="24"/>
        <v>NL_PPCT_GDI_R3_C26</v>
      </c>
    </row>
    <row r="63" spans="1:28" x14ac:dyDescent="0.35">
      <c r="A63" s="107"/>
      <c r="B63" s="130" t="s">
        <v>24</v>
      </c>
      <c r="C63" s="35" t="str">
        <f t="shared" si="25"/>
        <v>NL_PSIILOB_XXX_._C1</v>
      </c>
      <c r="D63" s="132"/>
      <c r="E63" s="35" t="str">
        <f t="shared" si="21"/>
        <v>NL_PEXP_GRO_._C3</v>
      </c>
      <c r="F63" s="35" t="str">
        <f t="shared" si="21"/>
        <v>NL_PEXP_GRO_._C4</v>
      </c>
      <c r="G63" s="35" t="str">
        <f t="shared" si="21"/>
        <v>NL_PEXP_GRO_._C5</v>
      </c>
      <c r="H63" s="35" t="str">
        <f t="shared" si="21"/>
        <v>NL_PEXP_GRO_._C6</v>
      </c>
      <c r="I63" s="35" t="str">
        <f t="shared" si="21"/>
        <v>NL_PEXP_GRO_._C7</v>
      </c>
      <c r="J63" s="35" t="str">
        <f t="shared" si="26"/>
        <v>NL_PSCR_GRO_._C8</v>
      </c>
      <c r="K63" s="35" t="str">
        <f t="shared" si="23"/>
        <v>NL_PSPR_GDI_._C9</v>
      </c>
      <c r="L63" s="35" t="str">
        <f>"NL_PSPR_GDI_" &amp; $B63 &amp; "_" &amp; L$58</f>
        <v>NL_PSPR_GDI_._C10</v>
      </c>
      <c r="M63" s="35" t="str">
        <f t="shared" si="24"/>
        <v>NL_PPCT_GDI_._C11</v>
      </c>
      <c r="N63" s="35" t="str">
        <f t="shared" si="24"/>
        <v>NL_PPCT_GDI_._C12</v>
      </c>
      <c r="O63" s="35" t="str">
        <f t="shared" si="24"/>
        <v>NL_PPCT_GDI_._C13</v>
      </c>
      <c r="P63" s="35" t="str">
        <f t="shared" si="24"/>
        <v>NL_PPCT_GDI_._C14</v>
      </c>
      <c r="Q63" s="35" t="str">
        <f t="shared" si="24"/>
        <v>NL_PPCT_GDI_._C15</v>
      </c>
      <c r="R63" s="35" t="str">
        <f t="shared" si="24"/>
        <v>NL_PPCT_GDI_._C16</v>
      </c>
      <c r="S63" s="35" t="str">
        <f t="shared" si="24"/>
        <v>NL_PPCT_GDI_._C17</v>
      </c>
      <c r="T63" s="35" t="str">
        <f t="shared" si="24"/>
        <v>NL_PPCT_GDI_._C18</v>
      </c>
      <c r="U63" s="35" t="str">
        <f t="shared" si="24"/>
        <v>NL_PPCT_GDI_._C19</v>
      </c>
      <c r="V63" s="35" t="str">
        <f t="shared" si="24"/>
        <v>NL_PPCT_GDI_._C20</v>
      </c>
      <c r="W63" s="35" t="str">
        <f t="shared" si="24"/>
        <v>NL_PPCT_GDI_._C21</v>
      </c>
      <c r="X63" s="35" t="str">
        <f t="shared" si="24"/>
        <v>NL_PPCT_GDI_._C22</v>
      </c>
      <c r="Y63" s="35" t="str">
        <f t="shared" si="24"/>
        <v>NL_PPCT_GDI_._C23</v>
      </c>
      <c r="Z63" s="35" t="str">
        <f t="shared" si="24"/>
        <v>NL_PPCT_GDI_._C24</v>
      </c>
      <c r="AA63" s="35" t="str">
        <f t="shared" si="24"/>
        <v>NL_PPCT_GDI_._C25</v>
      </c>
      <c r="AB63" s="35" t="str">
        <f t="shared" si="24"/>
        <v>NL_PPCT_GDI_._C26</v>
      </c>
    </row>
    <row r="64" spans="1:28" x14ac:dyDescent="0.35">
      <c r="A64" s="107"/>
      <c r="B64" s="130" t="s">
        <v>282</v>
      </c>
      <c r="C64" s="35" t="str">
        <f t="shared" si="25"/>
        <v>NL_PSIILOB_XXX_R28_C1</v>
      </c>
      <c r="D64" s="132"/>
      <c r="E64" s="35" t="str">
        <f t="shared" si="21"/>
        <v>NL_PEXP_GRO_R28_C3</v>
      </c>
      <c r="F64" s="35" t="str">
        <f t="shared" si="21"/>
        <v>NL_PEXP_GRO_R28_C4</v>
      </c>
      <c r="G64" s="35" t="str">
        <f t="shared" si="21"/>
        <v>NL_PEXP_GRO_R28_C5</v>
      </c>
      <c r="H64" s="35" t="str">
        <f t="shared" si="21"/>
        <v>NL_PEXP_GRO_R28_C6</v>
      </c>
      <c r="I64" s="35" t="str">
        <f t="shared" si="21"/>
        <v>NL_PEXP_GRO_R28_C7</v>
      </c>
      <c r="J64" s="35" t="str">
        <f t="shared" si="26"/>
        <v>NL_PSCR_GRO_R28_C8</v>
      </c>
      <c r="K64" s="35" t="str">
        <f t="shared" si="23"/>
        <v>NL_PSPR_GDI_R28_C9</v>
      </c>
      <c r="L64" s="35" t="str">
        <f>"NL_PSPR_GDI_" &amp; $B64 &amp; "_" &amp; L$58</f>
        <v>NL_PSPR_GDI_R28_C10</v>
      </c>
      <c r="M64" s="35" t="str">
        <f t="shared" si="24"/>
        <v>NL_PPCT_GDI_R28_C11</v>
      </c>
      <c r="N64" s="35" t="str">
        <f t="shared" si="24"/>
        <v>NL_PPCT_GDI_R28_C12</v>
      </c>
      <c r="O64" s="35" t="str">
        <f t="shared" si="24"/>
        <v>NL_PPCT_GDI_R28_C13</v>
      </c>
      <c r="P64" s="35" t="str">
        <f t="shared" si="24"/>
        <v>NL_PPCT_GDI_R28_C14</v>
      </c>
      <c r="Q64" s="35" t="str">
        <f t="shared" si="24"/>
        <v>NL_PPCT_GDI_R28_C15</v>
      </c>
      <c r="R64" s="35" t="str">
        <f t="shared" si="24"/>
        <v>NL_PPCT_GDI_R28_C16</v>
      </c>
      <c r="S64" s="35" t="str">
        <f t="shared" si="24"/>
        <v>NL_PPCT_GDI_R28_C17</v>
      </c>
      <c r="T64" s="35" t="str">
        <f t="shared" si="24"/>
        <v>NL_PPCT_GDI_R28_C18</v>
      </c>
      <c r="U64" s="35" t="str">
        <f t="shared" si="24"/>
        <v>NL_PPCT_GDI_R28_C19</v>
      </c>
      <c r="V64" s="35" t="str">
        <f t="shared" si="24"/>
        <v>NL_PPCT_GDI_R28_C20</v>
      </c>
      <c r="W64" s="35" t="str">
        <f t="shared" si="24"/>
        <v>NL_PPCT_GDI_R28_C21</v>
      </c>
      <c r="X64" s="35" t="str">
        <f t="shared" si="24"/>
        <v>NL_PPCT_GDI_R28_C22</v>
      </c>
      <c r="Y64" s="35" t="str">
        <f t="shared" si="24"/>
        <v>NL_PPCT_GDI_R28_C23</v>
      </c>
      <c r="Z64" s="35" t="str">
        <f t="shared" si="24"/>
        <v>NL_PPCT_GDI_R28_C24</v>
      </c>
      <c r="AA64" s="35" t="str">
        <f t="shared" si="24"/>
        <v>NL_PPCT_GDI_R28_C25</v>
      </c>
      <c r="AB64" s="35" t="str">
        <f t="shared" si="24"/>
        <v>NL_PPCT_GDI_R28_C26</v>
      </c>
    </row>
    <row r="65" spans="1:32" x14ac:dyDescent="0.35">
      <c r="A65" s="107"/>
      <c r="B65" s="130" t="s">
        <v>283</v>
      </c>
      <c r="C65" s="35" t="str">
        <f t="shared" si="25"/>
        <v>NL_PSIILOB_XXX_R29_C1</v>
      </c>
      <c r="D65" s="132"/>
      <c r="E65" s="35" t="str">
        <f t="shared" si="21"/>
        <v>NL_PEXP_GRO_R29_C3</v>
      </c>
      <c r="F65" s="35" t="str">
        <f t="shared" si="21"/>
        <v>NL_PEXP_GRO_R29_C4</v>
      </c>
      <c r="G65" s="35" t="str">
        <f t="shared" si="21"/>
        <v>NL_PEXP_GRO_R29_C5</v>
      </c>
      <c r="H65" s="35" t="str">
        <f t="shared" si="21"/>
        <v>NL_PEXP_GRO_R29_C6</v>
      </c>
      <c r="I65" s="35" t="str">
        <f t="shared" si="21"/>
        <v>NL_PEXP_GRO_R29_C7</v>
      </c>
      <c r="J65" s="35" t="str">
        <f t="shared" si="26"/>
        <v>NL_PSCR_GRO_R29_C8</v>
      </c>
      <c r="K65" s="35" t="str">
        <f t="shared" si="23"/>
        <v>NL_PSPR_GDI_R29_C9</v>
      </c>
      <c r="L65" s="35" t="str">
        <f>"NL_PSPR_GDI_" &amp; $B65 &amp; "_" &amp; L$58</f>
        <v>NL_PSPR_GDI_R29_C10</v>
      </c>
      <c r="M65" s="35" t="str">
        <f t="shared" si="24"/>
        <v>NL_PPCT_GDI_R29_C11</v>
      </c>
      <c r="N65" s="35" t="str">
        <f t="shared" si="24"/>
        <v>NL_PPCT_GDI_R29_C12</v>
      </c>
      <c r="O65" s="35" t="str">
        <f t="shared" si="24"/>
        <v>NL_PPCT_GDI_R29_C13</v>
      </c>
      <c r="P65" s="35" t="str">
        <f t="shared" si="24"/>
        <v>NL_PPCT_GDI_R29_C14</v>
      </c>
      <c r="Q65" s="35" t="str">
        <f t="shared" si="24"/>
        <v>NL_PPCT_GDI_R29_C15</v>
      </c>
      <c r="R65" s="35" t="str">
        <f t="shared" si="24"/>
        <v>NL_PPCT_GDI_R29_C16</v>
      </c>
      <c r="S65" s="35" t="str">
        <f t="shared" si="24"/>
        <v>NL_PPCT_GDI_R29_C17</v>
      </c>
      <c r="T65" s="35" t="str">
        <f t="shared" si="24"/>
        <v>NL_PPCT_GDI_R29_C18</v>
      </c>
      <c r="U65" s="35" t="str">
        <f t="shared" si="24"/>
        <v>NL_PPCT_GDI_R29_C19</v>
      </c>
      <c r="V65" s="35" t="str">
        <f t="shared" si="24"/>
        <v>NL_PPCT_GDI_R29_C20</v>
      </c>
      <c r="W65" s="35" t="str">
        <f t="shared" si="24"/>
        <v>NL_PPCT_GDI_R29_C21</v>
      </c>
      <c r="X65" s="35" t="str">
        <f t="shared" si="24"/>
        <v>NL_PPCT_GDI_R29_C22</v>
      </c>
      <c r="Y65" s="35" t="str">
        <f t="shared" si="24"/>
        <v>NL_PPCT_GDI_R29_C23</v>
      </c>
      <c r="Z65" s="35" t="str">
        <f t="shared" si="24"/>
        <v>NL_PPCT_GDI_R29_C24</v>
      </c>
      <c r="AA65" s="35" t="str">
        <f t="shared" si="24"/>
        <v>NL_PPCT_GDI_R29_C25</v>
      </c>
      <c r="AB65" s="35" t="str">
        <f t="shared" si="24"/>
        <v>NL_PPCT_GDI_R29_C26</v>
      </c>
    </row>
    <row r="66" spans="1:32" x14ac:dyDescent="0.35">
      <c r="A66" s="107"/>
      <c r="B66" s="133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</row>
    <row r="67" spans="1:32" x14ac:dyDescent="0.35">
      <c r="A67" s="107"/>
      <c r="B67" s="130" t="s">
        <v>284</v>
      </c>
      <c r="C67" s="35" t="str">
        <f>"NL_PINTLOB_XXX_" &amp; $B67 &amp; "_" &amp; C$58</f>
        <v>NL_PINTLOB_XXX_R30_C1</v>
      </c>
      <c r="D67" s="35" t="str">
        <f>"NL_PMAP_XXX_" &amp; $B67 &amp; "_" &amp; D$58</f>
        <v>NL_PMAP_XXX_R30_C2</v>
      </c>
      <c r="E67" s="35" t="str">
        <f t="shared" si="21"/>
        <v>NL_PEXP_GRO_R30_C3</v>
      </c>
      <c r="F67" s="35" t="str">
        <f t="shared" si="21"/>
        <v>NL_PEXP_GRO_R30_C4</v>
      </c>
      <c r="G67" s="35" t="str">
        <f t="shared" si="21"/>
        <v>NL_PEXP_GRO_R30_C5</v>
      </c>
      <c r="H67" s="35" t="str">
        <f t="shared" si="21"/>
        <v>NL_PEXP_GRO_R30_C6</v>
      </c>
      <c r="I67" s="35" t="str">
        <f t="shared" si="21"/>
        <v>NL_PEXP_GRO_R30_C7</v>
      </c>
      <c r="J67" s="35" t="str">
        <f>"NL_PSCR_GRO_" &amp; $B67 &amp; "_" &amp; J$58</f>
        <v>NL_PSCR_GRO_R30_C8</v>
      </c>
      <c r="K67" s="35" t="str">
        <f t="shared" ref="K67:L73" si="27">"NL_PSPR_GDI_" &amp; $B67 &amp; "_" &amp; K$58</f>
        <v>NL_PSPR_GDI_R30_C9</v>
      </c>
      <c r="L67" s="35" t="str">
        <f t="shared" si="27"/>
        <v>NL_PSPR_GDI_R30_C10</v>
      </c>
      <c r="M67" s="35" t="str">
        <f t="shared" ref="M67:AB73" si="28">"NL_PPCT_GDI_" &amp; $B67 &amp; "_" &amp; M$58</f>
        <v>NL_PPCT_GDI_R30_C11</v>
      </c>
      <c r="N67" s="35" t="str">
        <f t="shared" si="28"/>
        <v>NL_PPCT_GDI_R30_C12</v>
      </c>
      <c r="O67" s="35" t="str">
        <f t="shared" si="28"/>
        <v>NL_PPCT_GDI_R30_C13</v>
      </c>
      <c r="P67" s="35" t="str">
        <f t="shared" si="28"/>
        <v>NL_PPCT_GDI_R30_C14</v>
      </c>
      <c r="Q67" s="35" t="str">
        <f t="shared" si="28"/>
        <v>NL_PPCT_GDI_R30_C15</v>
      </c>
      <c r="R67" s="35" t="str">
        <f t="shared" si="28"/>
        <v>NL_PPCT_GDI_R30_C16</v>
      </c>
      <c r="S67" s="35" t="str">
        <f t="shared" si="28"/>
        <v>NL_PPCT_GDI_R30_C17</v>
      </c>
      <c r="T67" s="35" t="str">
        <f t="shared" si="28"/>
        <v>NL_PPCT_GDI_R30_C18</v>
      </c>
      <c r="U67" s="35" t="str">
        <f t="shared" si="28"/>
        <v>NL_PPCT_GDI_R30_C19</v>
      </c>
      <c r="V67" s="35" t="str">
        <f t="shared" si="28"/>
        <v>NL_PPCT_GDI_R30_C20</v>
      </c>
      <c r="W67" s="35" t="str">
        <f t="shared" si="28"/>
        <v>NL_PPCT_GDI_R30_C21</v>
      </c>
      <c r="X67" s="35" t="str">
        <f t="shared" si="28"/>
        <v>NL_PPCT_GDI_R30_C22</v>
      </c>
      <c r="Y67" s="35" t="str">
        <f t="shared" si="28"/>
        <v>NL_PPCT_GDI_R30_C23</v>
      </c>
      <c r="Z67" s="35" t="str">
        <f t="shared" si="28"/>
        <v>NL_PPCT_GDI_R30_C24</v>
      </c>
      <c r="AA67" s="35" t="str">
        <f t="shared" si="28"/>
        <v>NL_PPCT_GDI_R30_C25</v>
      </c>
      <c r="AB67" s="35" t="str">
        <f t="shared" si="28"/>
        <v>NL_PPCT_GDI_R30_C26</v>
      </c>
    </row>
    <row r="68" spans="1:32" x14ac:dyDescent="0.35">
      <c r="A68" s="107"/>
      <c r="B68" s="130" t="s">
        <v>285</v>
      </c>
      <c r="C68" s="35" t="str">
        <f t="shared" ref="C68:C73" si="29">"NL_PINTLOB_XXX_" &amp; $B68 &amp; "_" &amp; C$58</f>
        <v>NL_PINTLOB_XXX_R31_C1</v>
      </c>
      <c r="D68" s="35" t="str">
        <f t="shared" ref="D68:D73" si="30">"NL_PMAP_XXX_" &amp; $B68 &amp; "_" &amp; D$58</f>
        <v>NL_PMAP_XXX_R31_C2</v>
      </c>
      <c r="E68" s="35" t="str">
        <f t="shared" si="21"/>
        <v>NL_PEXP_GRO_R31_C3</v>
      </c>
      <c r="F68" s="35" t="str">
        <f t="shared" si="21"/>
        <v>NL_PEXP_GRO_R31_C4</v>
      </c>
      <c r="G68" s="35" t="str">
        <f t="shared" si="21"/>
        <v>NL_PEXP_GRO_R31_C5</v>
      </c>
      <c r="H68" s="35" t="str">
        <f t="shared" si="21"/>
        <v>NL_PEXP_GRO_R31_C6</v>
      </c>
      <c r="I68" s="35" t="str">
        <f t="shared" si="21"/>
        <v>NL_PEXP_GRO_R31_C7</v>
      </c>
      <c r="J68" s="35" t="str">
        <f t="shared" ref="J68:J73" si="31">"NL_PSCR_GRO_" &amp; $B68 &amp; "_" &amp; J$58</f>
        <v>NL_PSCR_GRO_R31_C8</v>
      </c>
      <c r="K68" s="35" t="str">
        <f t="shared" si="27"/>
        <v>NL_PSPR_GDI_R31_C9</v>
      </c>
      <c r="L68" s="35" t="str">
        <f t="shared" si="27"/>
        <v>NL_PSPR_GDI_R31_C10</v>
      </c>
      <c r="M68" s="35" t="str">
        <f t="shared" si="28"/>
        <v>NL_PPCT_GDI_R31_C11</v>
      </c>
      <c r="N68" s="35" t="str">
        <f t="shared" si="28"/>
        <v>NL_PPCT_GDI_R31_C12</v>
      </c>
      <c r="O68" s="35" t="str">
        <f t="shared" si="28"/>
        <v>NL_PPCT_GDI_R31_C13</v>
      </c>
      <c r="P68" s="35" t="str">
        <f t="shared" si="28"/>
        <v>NL_PPCT_GDI_R31_C14</v>
      </c>
      <c r="Q68" s="35" t="str">
        <f t="shared" si="28"/>
        <v>NL_PPCT_GDI_R31_C15</v>
      </c>
      <c r="R68" s="35" t="str">
        <f t="shared" si="28"/>
        <v>NL_PPCT_GDI_R31_C16</v>
      </c>
      <c r="S68" s="35" t="str">
        <f t="shared" si="28"/>
        <v>NL_PPCT_GDI_R31_C17</v>
      </c>
      <c r="T68" s="35" t="str">
        <f t="shared" si="28"/>
        <v>NL_PPCT_GDI_R31_C18</v>
      </c>
      <c r="U68" s="35" t="str">
        <f t="shared" si="28"/>
        <v>NL_PPCT_GDI_R31_C19</v>
      </c>
      <c r="V68" s="35" t="str">
        <f t="shared" si="28"/>
        <v>NL_PPCT_GDI_R31_C20</v>
      </c>
      <c r="W68" s="35" t="str">
        <f t="shared" si="28"/>
        <v>NL_PPCT_GDI_R31_C21</v>
      </c>
      <c r="X68" s="35" t="str">
        <f t="shared" si="28"/>
        <v>NL_PPCT_GDI_R31_C22</v>
      </c>
      <c r="Y68" s="35" t="str">
        <f t="shared" si="28"/>
        <v>NL_PPCT_GDI_R31_C23</v>
      </c>
      <c r="Z68" s="35" t="str">
        <f t="shared" si="28"/>
        <v>NL_PPCT_GDI_R31_C24</v>
      </c>
      <c r="AA68" s="35" t="str">
        <f t="shared" si="28"/>
        <v>NL_PPCT_GDI_R31_C25</v>
      </c>
      <c r="AB68" s="35" t="str">
        <f t="shared" si="28"/>
        <v>NL_PPCT_GDI_R31_C26</v>
      </c>
    </row>
    <row r="69" spans="1:32" x14ac:dyDescent="0.35">
      <c r="A69" s="107"/>
      <c r="B69" s="130" t="s">
        <v>286</v>
      </c>
      <c r="C69" s="35" t="str">
        <f t="shared" si="29"/>
        <v>NL_PINTLOB_XXX_R32_C1</v>
      </c>
      <c r="D69" s="35" t="str">
        <f t="shared" si="30"/>
        <v>NL_PMAP_XXX_R32_C2</v>
      </c>
      <c r="E69" s="35" t="str">
        <f t="shared" si="21"/>
        <v>NL_PEXP_GRO_R32_C3</v>
      </c>
      <c r="F69" s="35" t="str">
        <f t="shared" si="21"/>
        <v>NL_PEXP_GRO_R32_C4</v>
      </c>
      <c r="G69" s="35" t="str">
        <f t="shared" si="21"/>
        <v>NL_PEXP_GRO_R32_C5</v>
      </c>
      <c r="H69" s="35" t="str">
        <f t="shared" si="21"/>
        <v>NL_PEXP_GRO_R32_C6</v>
      </c>
      <c r="I69" s="35" t="str">
        <f t="shared" si="21"/>
        <v>NL_PEXP_GRO_R32_C7</v>
      </c>
      <c r="J69" s="35" t="str">
        <f t="shared" si="31"/>
        <v>NL_PSCR_GRO_R32_C8</v>
      </c>
      <c r="K69" s="35" t="str">
        <f t="shared" si="27"/>
        <v>NL_PSPR_GDI_R32_C9</v>
      </c>
      <c r="L69" s="35" t="str">
        <f t="shared" si="27"/>
        <v>NL_PSPR_GDI_R32_C10</v>
      </c>
      <c r="M69" s="35" t="str">
        <f t="shared" si="28"/>
        <v>NL_PPCT_GDI_R32_C11</v>
      </c>
      <c r="N69" s="35" t="str">
        <f t="shared" si="28"/>
        <v>NL_PPCT_GDI_R32_C12</v>
      </c>
      <c r="O69" s="35" t="str">
        <f t="shared" si="28"/>
        <v>NL_PPCT_GDI_R32_C13</v>
      </c>
      <c r="P69" s="35" t="str">
        <f t="shared" si="28"/>
        <v>NL_PPCT_GDI_R32_C14</v>
      </c>
      <c r="Q69" s="35" t="str">
        <f t="shared" si="28"/>
        <v>NL_PPCT_GDI_R32_C15</v>
      </c>
      <c r="R69" s="35" t="str">
        <f t="shared" si="28"/>
        <v>NL_PPCT_GDI_R32_C16</v>
      </c>
      <c r="S69" s="35" t="str">
        <f t="shared" si="28"/>
        <v>NL_PPCT_GDI_R32_C17</v>
      </c>
      <c r="T69" s="35" t="str">
        <f t="shared" si="28"/>
        <v>NL_PPCT_GDI_R32_C18</v>
      </c>
      <c r="U69" s="35" t="str">
        <f t="shared" si="28"/>
        <v>NL_PPCT_GDI_R32_C19</v>
      </c>
      <c r="V69" s="35" t="str">
        <f t="shared" si="28"/>
        <v>NL_PPCT_GDI_R32_C20</v>
      </c>
      <c r="W69" s="35" t="str">
        <f t="shared" si="28"/>
        <v>NL_PPCT_GDI_R32_C21</v>
      </c>
      <c r="X69" s="35" t="str">
        <f t="shared" si="28"/>
        <v>NL_PPCT_GDI_R32_C22</v>
      </c>
      <c r="Y69" s="35" t="str">
        <f t="shared" si="28"/>
        <v>NL_PPCT_GDI_R32_C23</v>
      </c>
      <c r="Z69" s="35" t="str">
        <f t="shared" si="28"/>
        <v>NL_PPCT_GDI_R32_C24</v>
      </c>
      <c r="AA69" s="35" t="str">
        <f t="shared" si="28"/>
        <v>NL_PPCT_GDI_R32_C25</v>
      </c>
      <c r="AB69" s="35" t="str">
        <f t="shared" si="28"/>
        <v>NL_PPCT_GDI_R32_C26</v>
      </c>
    </row>
    <row r="70" spans="1:32" x14ac:dyDescent="0.35">
      <c r="A70" s="107"/>
      <c r="B70" s="130" t="s">
        <v>287</v>
      </c>
      <c r="C70" s="35" t="str">
        <f t="shared" si="29"/>
        <v>NL_PINTLOB_XXX_R33_C1</v>
      </c>
      <c r="D70" s="35" t="str">
        <f t="shared" si="30"/>
        <v>NL_PMAP_XXX_R33_C2</v>
      </c>
      <c r="E70" s="35" t="str">
        <f t="shared" si="21"/>
        <v>NL_PEXP_GRO_R33_C3</v>
      </c>
      <c r="F70" s="35" t="str">
        <f t="shared" si="21"/>
        <v>NL_PEXP_GRO_R33_C4</v>
      </c>
      <c r="G70" s="35" t="str">
        <f t="shared" si="21"/>
        <v>NL_PEXP_GRO_R33_C5</v>
      </c>
      <c r="H70" s="35" t="str">
        <f t="shared" si="21"/>
        <v>NL_PEXP_GRO_R33_C6</v>
      </c>
      <c r="I70" s="35" t="str">
        <f t="shared" si="21"/>
        <v>NL_PEXP_GRO_R33_C7</v>
      </c>
      <c r="J70" s="35" t="str">
        <f t="shared" si="31"/>
        <v>NL_PSCR_GRO_R33_C8</v>
      </c>
      <c r="K70" s="35" t="str">
        <f t="shared" si="27"/>
        <v>NL_PSPR_GDI_R33_C9</v>
      </c>
      <c r="L70" s="35" t="str">
        <f t="shared" si="27"/>
        <v>NL_PSPR_GDI_R33_C10</v>
      </c>
      <c r="M70" s="35" t="str">
        <f t="shared" si="28"/>
        <v>NL_PPCT_GDI_R33_C11</v>
      </c>
      <c r="N70" s="35" t="str">
        <f t="shared" si="28"/>
        <v>NL_PPCT_GDI_R33_C12</v>
      </c>
      <c r="O70" s="35" t="str">
        <f t="shared" si="28"/>
        <v>NL_PPCT_GDI_R33_C13</v>
      </c>
      <c r="P70" s="35" t="str">
        <f t="shared" si="28"/>
        <v>NL_PPCT_GDI_R33_C14</v>
      </c>
      <c r="Q70" s="35" t="str">
        <f t="shared" si="28"/>
        <v>NL_PPCT_GDI_R33_C15</v>
      </c>
      <c r="R70" s="35" t="str">
        <f t="shared" si="28"/>
        <v>NL_PPCT_GDI_R33_C16</v>
      </c>
      <c r="S70" s="35" t="str">
        <f t="shared" si="28"/>
        <v>NL_PPCT_GDI_R33_C17</v>
      </c>
      <c r="T70" s="35" t="str">
        <f t="shared" si="28"/>
        <v>NL_PPCT_GDI_R33_C18</v>
      </c>
      <c r="U70" s="35" t="str">
        <f t="shared" si="28"/>
        <v>NL_PPCT_GDI_R33_C19</v>
      </c>
      <c r="V70" s="35" t="str">
        <f t="shared" si="28"/>
        <v>NL_PPCT_GDI_R33_C20</v>
      </c>
      <c r="W70" s="35" t="str">
        <f t="shared" si="28"/>
        <v>NL_PPCT_GDI_R33_C21</v>
      </c>
      <c r="X70" s="35" t="str">
        <f t="shared" si="28"/>
        <v>NL_PPCT_GDI_R33_C22</v>
      </c>
      <c r="Y70" s="35" t="str">
        <f t="shared" si="28"/>
        <v>NL_PPCT_GDI_R33_C23</v>
      </c>
      <c r="Z70" s="35" t="str">
        <f t="shared" si="28"/>
        <v>NL_PPCT_GDI_R33_C24</v>
      </c>
      <c r="AA70" s="35" t="str">
        <f t="shared" si="28"/>
        <v>NL_PPCT_GDI_R33_C25</v>
      </c>
      <c r="AB70" s="35" t="str">
        <f t="shared" si="28"/>
        <v>NL_PPCT_GDI_R33_C26</v>
      </c>
    </row>
    <row r="71" spans="1:32" x14ac:dyDescent="0.35">
      <c r="B71" s="130" t="s">
        <v>24</v>
      </c>
      <c r="C71" s="35" t="str">
        <f t="shared" si="29"/>
        <v>NL_PINTLOB_XXX_._C1</v>
      </c>
      <c r="D71" s="35" t="str">
        <f t="shared" si="30"/>
        <v>NL_PMAP_XXX_._C2</v>
      </c>
      <c r="E71" s="35" t="str">
        <f t="shared" si="21"/>
        <v>NL_PEXP_GRO_._C3</v>
      </c>
      <c r="F71" s="35" t="str">
        <f t="shared" si="21"/>
        <v>NL_PEXP_GRO_._C4</v>
      </c>
      <c r="G71" s="35" t="str">
        <f t="shared" si="21"/>
        <v>NL_PEXP_GRO_._C5</v>
      </c>
      <c r="H71" s="35" t="str">
        <f t="shared" si="21"/>
        <v>NL_PEXP_GRO_._C6</v>
      </c>
      <c r="I71" s="35" t="str">
        <f t="shared" si="21"/>
        <v>NL_PEXP_GRO_._C7</v>
      </c>
      <c r="J71" s="35" t="str">
        <f t="shared" si="31"/>
        <v>NL_PSCR_GRO_._C8</v>
      </c>
      <c r="K71" s="35" t="str">
        <f t="shared" si="27"/>
        <v>NL_PSPR_GDI_._C9</v>
      </c>
      <c r="L71" s="35" t="str">
        <f t="shared" si="27"/>
        <v>NL_PSPR_GDI_._C10</v>
      </c>
      <c r="M71" s="35" t="str">
        <f t="shared" si="28"/>
        <v>NL_PPCT_GDI_._C11</v>
      </c>
      <c r="N71" s="35" t="str">
        <f t="shared" si="28"/>
        <v>NL_PPCT_GDI_._C12</v>
      </c>
      <c r="O71" s="35" t="str">
        <f t="shared" si="28"/>
        <v>NL_PPCT_GDI_._C13</v>
      </c>
      <c r="P71" s="35" t="str">
        <f t="shared" si="28"/>
        <v>NL_PPCT_GDI_._C14</v>
      </c>
      <c r="Q71" s="35" t="str">
        <f t="shared" si="28"/>
        <v>NL_PPCT_GDI_._C15</v>
      </c>
      <c r="R71" s="35" t="str">
        <f t="shared" si="28"/>
        <v>NL_PPCT_GDI_._C16</v>
      </c>
      <c r="S71" s="35" t="str">
        <f t="shared" si="28"/>
        <v>NL_PPCT_GDI_._C17</v>
      </c>
      <c r="T71" s="35" t="str">
        <f t="shared" si="28"/>
        <v>NL_PPCT_GDI_._C18</v>
      </c>
      <c r="U71" s="35" t="str">
        <f t="shared" si="28"/>
        <v>NL_PPCT_GDI_._C19</v>
      </c>
      <c r="V71" s="35" t="str">
        <f t="shared" si="28"/>
        <v>NL_PPCT_GDI_._C20</v>
      </c>
      <c r="W71" s="35" t="str">
        <f t="shared" si="28"/>
        <v>NL_PPCT_GDI_._C21</v>
      </c>
      <c r="X71" s="35" t="str">
        <f t="shared" si="28"/>
        <v>NL_PPCT_GDI_._C22</v>
      </c>
      <c r="Y71" s="35" t="str">
        <f t="shared" si="28"/>
        <v>NL_PPCT_GDI_._C23</v>
      </c>
      <c r="Z71" s="35" t="str">
        <f t="shared" si="28"/>
        <v>NL_PPCT_GDI_._C24</v>
      </c>
      <c r="AA71" s="35" t="str">
        <f t="shared" si="28"/>
        <v>NL_PPCT_GDI_._C25</v>
      </c>
      <c r="AB71" s="35" t="str">
        <f t="shared" si="28"/>
        <v>NL_PPCT_GDI_._C26</v>
      </c>
    </row>
    <row r="72" spans="1:32" x14ac:dyDescent="0.35">
      <c r="B72" s="130" t="s">
        <v>24</v>
      </c>
      <c r="C72" s="35" t="str">
        <f t="shared" si="29"/>
        <v>NL_PINTLOB_XXX_._C1</v>
      </c>
      <c r="D72" s="35" t="str">
        <f t="shared" si="30"/>
        <v>NL_PMAP_XXX_._C2</v>
      </c>
      <c r="E72" s="35" t="str">
        <f t="shared" si="21"/>
        <v>NL_PEXP_GRO_._C3</v>
      </c>
      <c r="F72" s="35" t="str">
        <f t="shared" si="21"/>
        <v>NL_PEXP_GRO_._C4</v>
      </c>
      <c r="G72" s="35" t="str">
        <f t="shared" si="21"/>
        <v>NL_PEXP_GRO_._C5</v>
      </c>
      <c r="H72" s="35" t="str">
        <f t="shared" si="21"/>
        <v>NL_PEXP_GRO_._C6</v>
      </c>
      <c r="I72" s="35" t="str">
        <f t="shared" si="21"/>
        <v>NL_PEXP_GRO_._C7</v>
      </c>
      <c r="J72" s="35" t="str">
        <f t="shared" si="31"/>
        <v>NL_PSCR_GRO_._C8</v>
      </c>
      <c r="K72" s="35" t="str">
        <f t="shared" si="27"/>
        <v>NL_PSPR_GDI_._C9</v>
      </c>
      <c r="L72" s="35" t="str">
        <f t="shared" si="27"/>
        <v>NL_PSPR_GDI_._C10</v>
      </c>
      <c r="M72" s="35" t="str">
        <f t="shared" si="28"/>
        <v>NL_PPCT_GDI_._C11</v>
      </c>
      <c r="N72" s="35" t="str">
        <f t="shared" si="28"/>
        <v>NL_PPCT_GDI_._C12</v>
      </c>
      <c r="O72" s="35" t="str">
        <f t="shared" si="28"/>
        <v>NL_PPCT_GDI_._C13</v>
      </c>
      <c r="P72" s="35" t="str">
        <f t="shared" si="28"/>
        <v>NL_PPCT_GDI_._C14</v>
      </c>
      <c r="Q72" s="35" t="str">
        <f t="shared" si="28"/>
        <v>NL_PPCT_GDI_._C15</v>
      </c>
      <c r="R72" s="35" t="str">
        <f t="shared" si="28"/>
        <v>NL_PPCT_GDI_._C16</v>
      </c>
      <c r="S72" s="35" t="str">
        <f t="shared" si="28"/>
        <v>NL_PPCT_GDI_._C17</v>
      </c>
      <c r="T72" s="35" t="str">
        <f t="shared" si="28"/>
        <v>NL_PPCT_GDI_._C18</v>
      </c>
      <c r="U72" s="35" t="str">
        <f t="shared" si="28"/>
        <v>NL_PPCT_GDI_._C19</v>
      </c>
      <c r="V72" s="35" t="str">
        <f t="shared" si="28"/>
        <v>NL_PPCT_GDI_._C20</v>
      </c>
      <c r="W72" s="35" t="str">
        <f t="shared" si="28"/>
        <v>NL_PPCT_GDI_._C21</v>
      </c>
      <c r="X72" s="35" t="str">
        <f t="shared" si="28"/>
        <v>NL_PPCT_GDI_._C22</v>
      </c>
      <c r="Y72" s="35" t="str">
        <f t="shared" si="28"/>
        <v>NL_PPCT_GDI_._C23</v>
      </c>
      <c r="Z72" s="35" t="str">
        <f t="shared" si="28"/>
        <v>NL_PPCT_GDI_._C24</v>
      </c>
      <c r="AA72" s="35" t="str">
        <f t="shared" si="28"/>
        <v>NL_PPCT_GDI_._C25</v>
      </c>
      <c r="AB72" s="35" t="str">
        <f t="shared" si="28"/>
        <v>NL_PPCT_GDI_._C26</v>
      </c>
    </row>
    <row r="73" spans="1:32" x14ac:dyDescent="0.35">
      <c r="B73" s="130" t="s">
        <v>320</v>
      </c>
      <c r="C73" s="35" t="str">
        <f t="shared" si="29"/>
        <v>NL_PINTLOB_XXX_RXX_C1</v>
      </c>
      <c r="D73" s="35" t="str">
        <f t="shared" si="30"/>
        <v>NL_PMAP_XXX_RXX_C2</v>
      </c>
      <c r="E73" s="35" t="str">
        <f t="shared" si="21"/>
        <v>NL_PEXP_GRO_RXX_C3</v>
      </c>
      <c r="F73" s="35" t="str">
        <f t="shared" si="21"/>
        <v>NL_PEXP_GRO_RXX_C4</v>
      </c>
      <c r="G73" s="35" t="str">
        <f t="shared" si="21"/>
        <v>NL_PEXP_GRO_RXX_C5</v>
      </c>
      <c r="H73" s="35" t="str">
        <f t="shared" si="21"/>
        <v>NL_PEXP_GRO_RXX_C6</v>
      </c>
      <c r="I73" s="35" t="str">
        <f t="shared" si="21"/>
        <v>NL_PEXP_GRO_RXX_C7</v>
      </c>
      <c r="J73" s="35" t="str">
        <f t="shared" si="31"/>
        <v>NL_PSCR_GRO_RXX_C8</v>
      </c>
      <c r="K73" s="35" t="str">
        <f t="shared" si="27"/>
        <v>NL_PSPR_GDI_RXX_C9</v>
      </c>
      <c r="L73" s="35" t="str">
        <f t="shared" si="27"/>
        <v>NL_PSPR_GDI_RXX_C10</v>
      </c>
      <c r="M73" s="35" t="str">
        <f t="shared" si="28"/>
        <v>NL_PPCT_GDI_RXX_C11</v>
      </c>
      <c r="N73" s="35" t="str">
        <f t="shared" si="28"/>
        <v>NL_PPCT_GDI_RXX_C12</v>
      </c>
      <c r="O73" s="35" t="str">
        <f t="shared" si="28"/>
        <v>NL_PPCT_GDI_RXX_C13</v>
      </c>
      <c r="P73" s="35" t="str">
        <f t="shared" si="28"/>
        <v>NL_PPCT_GDI_RXX_C14</v>
      </c>
      <c r="Q73" s="35" t="str">
        <f t="shared" si="28"/>
        <v>NL_PPCT_GDI_RXX_C15</v>
      </c>
      <c r="R73" s="35" t="str">
        <f t="shared" si="28"/>
        <v>NL_PPCT_GDI_RXX_C16</v>
      </c>
      <c r="S73" s="35" t="str">
        <f t="shared" si="28"/>
        <v>NL_PPCT_GDI_RXX_C17</v>
      </c>
      <c r="T73" s="35" t="str">
        <f t="shared" si="28"/>
        <v>NL_PPCT_GDI_RXX_C18</v>
      </c>
      <c r="U73" s="35" t="str">
        <f t="shared" si="28"/>
        <v>NL_PPCT_GDI_RXX_C19</v>
      </c>
      <c r="V73" s="35" t="str">
        <f t="shared" si="28"/>
        <v>NL_PPCT_GDI_RXX_C20</v>
      </c>
      <c r="W73" s="35" t="str">
        <f t="shared" si="28"/>
        <v>NL_PPCT_GDI_RXX_C21</v>
      </c>
      <c r="X73" s="35" t="str">
        <f t="shared" si="28"/>
        <v>NL_PPCT_GDI_RXX_C22</v>
      </c>
      <c r="Y73" s="35" t="str">
        <f t="shared" si="28"/>
        <v>NL_PPCT_GDI_RXX_C23</v>
      </c>
      <c r="Z73" s="35" t="str">
        <f t="shared" si="28"/>
        <v>NL_PPCT_GDI_RXX_C24</v>
      </c>
      <c r="AA73" s="35" t="str">
        <f t="shared" si="28"/>
        <v>NL_PPCT_GDI_RXX_C25</v>
      </c>
      <c r="AB73" s="35" t="str">
        <f t="shared" si="28"/>
        <v>NL_PPCT_GDI_RXX_C26</v>
      </c>
    </row>
    <row r="76" spans="1:32" x14ac:dyDescent="0.35">
      <c r="B76" s="153" t="s">
        <v>470</v>
      </c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</row>
    <row r="77" spans="1:32" x14ac:dyDescent="0.35"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</row>
    <row r="78" spans="1:32" ht="15" customHeight="1" x14ac:dyDescent="0.35">
      <c r="D78" s="178" t="s">
        <v>462</v>
      </c>
      <c r="E78" s="179"/>
      <c r="F78" s="179"/>
      <c r="G78" s="179"/>
      <c r="H78" s="179"/>
      <c r="I78" s="179"/>
      <c r="J78" s="179"/>
      <c r="K78" s="176" t="s">
        <v>462</v>
      </c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</row>
    <row r="79" spans="1:32" ht="60" x14ac:dyDescent="0.35">
      <c r="C79" s="35" t="s">
        <v>454</v>
      </c>
      <c r="D79" s="94" t="s">
        <v>455</v>
      </c>
      <c r="E79" s="94" t="s">
        <v>471</v>
      </c>
      <c r="F79" s="94" t="s">
        <v>472</v>
      </c>
      <c r="G79" s="94" t="s">
        <v>473</v>
      </c>
      <c r="H79" s="94" t="s">
        <v>474</v>
      </c>
      <c r="I79" s="94" t="s">
        <v>468</v>
      </c>
      <c r="J79" s="94" t="s">
        <v>28</v>
      </c>
      <c r="K79" s="94" t="s">
        <v>458</v>
      </c>
      <c r="L79" s="94" t="s">
        <v>459</v>
      </c>
      <c r="M79" s="94">
        <v>0.1</v>
      </c>
      <c r="N79" s="94">
        <v>0.2</v>
      </c>
      <c r="O79" s="94">
        <v>0.3</v>
      </c>
      <c r="P79" s="94">
        <v>0.4</v>
      </c>
      <c r="Q79" s="94">
        <v>0.5</v>
      </c>
      <c r="R79" s="94">
        <v>0.6</v>
      </c>
      <c r="S79" s="94">
        <v>0.7</v>
      </c>
      <c r="T79" s="94">
        <v>0.8</v>
      </c>
      <c r="U79" s="94">
        <v>0.9</v>
      </c>
      <c r="V79" s="94">
        <v>0.97499999999999998</v>
      </c>
      <c r="W79" s="94">
        <v>0.98</v>
      </c>
      <c r="X79" s="94">
        <v>0.98499999999999999</v>
      </c>
      <c r="Y79" s="94">
        <v>0.99</v>
      </c>
      <c r="Z79" s="94">
        <v>0.995</v>
      </c>
      <c r="AA79" s="94">
        <v>0.997</v>
      </c>
      <c r="AB79" s="94">
        <v>0.999</v>
      </c>
    </row>
    <row r="80" spans="1:32" x14ac:dyDescent="0.35">
      <c r="A80" s="107"/>
      <c r="B80" s="107"/>
      <c r="C80" s="129" t="s">
        <v>228</v>
      </c>
      <c r="D80" s="129" t="s">
        <v>229</v>
      </c>
      <c r="E80" s="129" t="s">
        <v>230</v>
      </c>
      <c r="F80" s="129" t="s">
        <v>231</v>
      </c>
      <c r="G80" s="129" t="s">
        <v>232</v>
      </c>
      <c r="H80" s="129" t="s">
        <v>233</v>
      </c>
      <c r="I80" s="129" t="s">
        <v>234</v>
      </c>
      <c r="J80" s="129" t="s">
        <v>235</v>
      </c>
      <c r="K80" s="129" t="s">
        <v>236</v>
      </c>
      <c r="L80" s="129" t="s">
        <v>237</v>
      </c>
      <c r="M80" s="129" t="s">
        <v>238</v>
      </c>
      <c r="N80" s="129" t="s">
        <v>239</v>
      </c>
      <c r="O80" s="129" t="s">
        <v>240</v>
      </c>
      <c r="P80" s="129" t="s">
        <v>241</v>
      </c>
      <c r="Q80" s="129" t="s">
        <v>242</v>
      </c>
      <c r="R80" s="129" t="s">
        <v>243</v>
      </c>
      <c r="S80" s="129" t="s">
        <v>244</v>
      </c>
      <c r="T80" s="129" t="s">
        <v>245</v>
      </c>
      <c r="U80" s="129" t="s">
        <v>246</v>
      </c>
      <c r="V80" s="129" t="s">
        <v>247</v>
      </c>
      <c r="W80" s="129" t="s">
        <v>248</v>
      </c>
      <c r="X80" s="129" t="s">
        <v>249</v>
      </c>
      <c r="Y80" s="129" t="s">
        <v>250</v>
      </c>
      <c r="Z80" s="129" t="s">
        <v>251</v>
      </c>
      <c r="AA80" s="129" t="s">
        <v>252</v>
      </c>
      <c r="AB80" s="129" t="s">
        <v>253</v>
      </c>
    </row>
    <row r="81" spans="1:48" ht="29" x14ac:dyDescent="0.35">
      <c r="A81" s="107"/>
      <c r="B81" s="130" t="s">
        <v>254</v>
      </c>
      <c r="C81" s="131" t="s">
        <v>469</v>
      </c>
      <c r="D81" s="132"/>
      <c r="E81" s="35" t="str">
        <f t="shared" ref="E81:I81" si="32">"NL_PEXP_NET_" &amp; $B81 &amp; "_" &amp; E$80</f>
        <v>NL_PEXP_NET_R1_C3</v>
      </c>
      <c r="F81" s="35" t="str">
        <f t="shared" si="32"/>
        <v>NL_PEXP_NET_R1_C4</v>
      </c>
      <c r="G81" s="35" t="str">
        <f t="shared" si="32"/>
        <v>NL_PEXP_NET_R1_C5</v>
      </c>
      <c r="H81" s="35" t="str">
        <f t="shared" si="32"/>
        <v>NL_PEXP_NET_R1_C6</v>
      </c>
      <c r="I81" s="35" t="str">
        <f t="shared" si="32"/>
        <v>NL_PEXP_NET_R1_C7</v>
      </c>
      <c r="J81" s="35" t="str">
        <f>"NL_PSCR_NET_" &amp; $B81 &amp; "_" &amp; J$80</f>
        <v>NL_PSCR_NET_R1_C8</v>
      </c>
      <c r="K81" s="35" t="str">
        <f>"NL_PSPR_NDI_" &amp; $B81 &amp; "_" &amp; K$80</f>
        <v>NL_PSPR_NDI_R1_C9</v>
      </c>
      <c r="L81" s="35" t="str">
        <f>"NL_PSPR_NDI_" &amp; $B81 &amp; "_" &amp; L$80</f>
        <v>NL_PSPR_NDI_R1_C10</v>
      </c>
      <c r="M81" s="35" t="str">
        <f>"NL_PPCT_NDI_" &amp; $B81 &amp; "_" &amp; M$80</f>
        <v>NL_PPCT_NDI_R1_C11</v>
      </c>
      <c r="N81" s="35" t="str">
        <f t="shared" ref="N81:AB81" si="33">"NL_PPCT_NDI_" &amp; $B81 &amp; "_" &amp; N$80</f>
        <v>NL_PPCT_NDI_R1_C12</v>
      </c>
      <c r="O81" s="35" t="str">
        <f t="shared" si="33"/>
        <v>NL_PPCT_NDI_R1_C13</v>
      </c>
      <c r="P81" s="35" t="str">
        <f t="shared" si="33"/>
        <v>NL_PPCT_NDI_R1_C14</v>
      </c>
      <c r="Q81" s="35" t="str">
        <f t="shared" si="33"/>
        <v>NL_PPCT_NDI_R1_C15</v>
      </c>
      <c r="R81" s="35" t="str">
        <f t="shared" si="33"/>
        <v>NL_PPCT_NDI_R1_C16</v>
      </c>
      <c r="S81" s="35" t="str">
        <f t="shared" si="33"/>
        <v>NL_PPCT_NDI_R1_C17</v>
      </c>
      <c r="T81" s="35" t="str">
        <f t="shared" si="33"/>
        <v>NL_PPCT_NDI_R1_C18</v>
      </c>
      <c r="U81" s="35" t="str">
        <f t="shared" si="33"/>
        <v>NL_PPCT_NDI_R1_C19</v>
      </c>
      <c r="V81" s="35" t="str">
        <f t="shared" si="33"/>
        <v>NL_PPCT_NDI_R1_C20</v>
      </c>
      <c r="W81" s="35" t="str">
        <f t="shared" si="33"/>
        <v>NL_PPCT_NDI_R1_C21</v>
      </c>
      <c r="X81" s="35" t="str">
        <f t="shared" si="33"/>
        <v>NL_PPCT_NDI_R1_C22</v>
      </c>
      <c r="Y81" s="35" t="str">
        <f t="shared" si="33"/>
        <v>NL_PPCT_NDI_R1_C23</v>
      </c>
      <c r="Z81" s="35" t="str">
        <f t="shared" si="33"/>
        <v>NL_PPCT_NDI_R1_C24</v>
      </c>
      <c r="AA81" s="35" t="str">
        <f t="shared" si="33"/>
        <v>NL_PPCT_NDI_R1_C25</v>
      </c>
      <c r="AB81" s="35" t="str">
        <f t="shared" si="33"/>
        <v>NL_PPCT_NDI_R1_C26</v>
      </c>
    </row>
    <row r="82" spans="1:48" x14ac:dyDescent="0.35">
      <c r="A82" s="107"/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</row>
    <row r="83" spans="1:48" x14ac:dyDescent="0.35">
      <c r="A83" s="107"/>
      <c r="B83" s="130" t="s">
        <v>255</v>
      </c>
      <c r="C83" s="35" t="str">
        <f>"NL_PSIILOB_XXX_" &amp; $B83 &amp; "_" &amp; C$80</f>
        <v>NL_PSIILOB_XXX_R2_C1</v>
      </c>
      <c r="D83" s="132"/>
      <c r="E83" s="35" t="str">
        <f t="shared" ref="E83:I87" si="34">"NL_PEXP_NET_" &amp; $B83 &amp; "_" &amp; E$80</f>
        <v>NL_PEXP_NET_R2_C3</v>
      </c>
      <c r="F83" s="35" t="str">
        <f t="shared" si="34"/>
        <v>NL_PEXP_NET_R2_C4</v>
      </c>
      <c r="G83" s="35" t="str">
        <f t="shared" si="34"/>
        <v>NL_PEXP_NET_R2_C5</v>
      </c>
      <c r="H83" s="35" t="str">
        <f t="shared" si="34"/>
        <v>NL_PEXP_NET_R2_C6</v>
      </c>
      <c r="I83" s="35" t="str">
        <f t="shared" si="34"/>
        <v>NL_PEXP_NET_R2_C7</v>
      </c>
      <c r="J83" s="35" t="str">
        <f t="shared" ref="J83:J95" si="35">"NL_PSCR_NET_" &amp; $B83 &amp; "_" &amp; J$80</f>
        <v>NL_PSCR_NET_R2_C8</v>
      </c>
      <c r="K83" s="35" t="str">
        <f t="shared" ref="K83:L87" si="36">"NL_PSPR_NDI_" &amp; $B83 &amp; "_" &amp; K$80</f>
        <v>NL_PSPR_NDI_R2_C9</v>
      </c>
      <c r="L83" s="35" t="str">
        <f t="shared" si="36"/>
        <v>NL_PSPR_NDI_R2_C10</v>
      </c>
      <c r="M83" s="35" t="str">
        <f t="shared" ref="M83:AB87" si="37">"NL_PPCT_NDI_" &amp; $B83 &amp; "_" &amp; M$80</f>
        <v>NL_PPCT_NDI_R2_C11</v>
      </c>
      <c r="N83" s="35" t="str">
        <f t="shared" si="37"/>
        <v>NL_PPCT_NDI_R2_C12</v>
      </c>
      <c r="O83" s="35" t="str">
        <f t="shared" si="37"/>
        <v>NL_PPCT_NDI_R2_C13</v>
      </c>
      <c r="P83" s="35" t="str">
        <f t="shared" si="37"/>
        <v>NL_PPCT_NDI_R2_C14</v>
      </c>
      <c r="Q83" s="35" t="str">
        <f t="shared" si="37"/>
        <v>NL_PPCT_NDI_R2_C15</v>
      </c>
      <c r="R83" s="35" t="str">
        <f t="shared" si="37"/>
        <v>NL_PPCT_NDI_R2_C16</v>
      </c>
      <c r="S83" s="35" t="str">
        <f t="shared" si="37"/>
        <v>NL_PPCT_NDI_R2_C17</v>
      </c>
      <c r="T83" s="35" t="str">
        <f t="shared" si="37"/>
        <v>NL_PPCT_NDI_R2_C18</v>
      </c>
      <c r="U83" s="35" t="str">
        <f t="shared" si="37"/>
        <v>NL_PPCT_NDI_R2_C19</v>
      </c>
      <c r="V83" s="35" t="str">
        <f t="shared" si="37"/>
        <v>NL_PPCT_NDI_R2_C20</v>
      </c>
      <c r="W83" s="35" t="str">
        <f t="shared" si="37"/>
        <v>NL_PPCT_NDI_R2_C21</v>
      </c>
      <c r="X83" s="35" t="str">
        <f t="shared" si="37"/>
        <v>NL_PPCT_NDI_R2_C22</v>
      </c>
      <c r="Y83" s="35" t="str">
        <f t="shared" si="37"/>
        <v>NL_PPCT_NDI_R2_C23</v>
      </c>
      <c r="Z83" s="35" t="str">
        <f t="shared" si="37"/>
        <v>NL_PPCT_NDI_R2_C24</v>
      </c>
      <c r="AA83" s="35" t="str">
        <f t="shared" si="37"/>
        <v>NL_PPCT_NDI_R2_C25</v>
      </c>
      <c r="AB83" s="35" t="str">
        <f t="shared" si="37"/>
        <v>NL_PPCT_NDI_R2_C26</v>
      </c>
    </row>
    <row r="84" spans="1:48" x14ac:dyDescent="0.35">
      <c r="A84" s="107"/>
      <c r="B84" s="130" t="s">
        <v>256</v>
      </c>
      <c r="C84" s="35" t="str">
        <f t="shared" ref="C84:C87" si="38">"NL_PSIILOB_XXX_" &amp; $B84 &amp; "_" &amp; C$80</f>
        <v>NL_PSIILOB_XXX_R3_C1</v>
      </c>
      <c r="D84" s="132"/>
      <c r="E84" s="35" t="str">
        <f t="shared" si="34"/>
        <v>NL_PEXP_NET_R3_C3</v>
      </c>
      <c r="F84" s="35" t="str">
        <f t="shared" si="34"/>
        <v>NL_PEXP_NET_R3_C4</v>
      </c>
      <c r="G84" s="35" t="str">
        <f t="shared" si="34"/>
        <v>NL_PEXP_NET_R3_C5</v>
      </c>
      <c r="H84" s="35" t="str">
        <f t="shared" si="34"/>
        <v>NL_PEXP_NET_R3_C6</v>
      </c>
      <c r="I84" s="35" t="str">
        <f t="shared" si="34"/>
        <v>NL_PEXP_NET_R3_C7</v>
      </c>
      <c r="J84" s="35" t="str">
        <f t="shared" si="35"/>
        <v>NL_PSCR_NET_R3_C8</v>
      </c>
      <c r="K84" s="35" t="str">
        <f t="shared" si="36"/>
        <v>NL_PSPR_NDI_R3_C9</v>
      </c>
      <c r="L84" s="35" t="str">
        <f t="shared" si="36"/>
        <v>NL_PSPR_NDI_R3_C10</v>
      </c>
      <c r="M84" s="35" t="str">
        <f t="shared" si="37"/>
        <v>NL_PPCT_NDI_R3_C11</v>
      </c>
      <c r="N84" s="35" t="str">
        <f t="shared" si="37"/>
        <v>NL_PPCT_NDI_R3_C12</v>
      </c>
      <c r="O84" s="35" t="str">
        <f t="shared" si="37"/>
        <v>NL_PPCT_NDI_R3_C13</v>
      </c>
      <c r="P84" s="35" t="str">
        <f t="shared" si="37"/>
        <v>NL_PPCT_NDI_R3_C14</v>
      </c>
      <c r="Q84" s="35" t="str">
        <f t="shared" si="37"/>
        <v>NL_PPCT_NDI_R3_C15</v>
      </c>
      <c r="R84" s="35" t="str">
        <f t="shared" si="37"/>
        <v>NL_PPCT_NDI_R3_C16</v>
      </c>
      <c r="S84" s="35" t="str">
        <f t="shared" si="37"/>
        <v>NL_PPCT_NDI_R3_C17</v>
      </c>
      <c r="T84" s="35" t="str">
        <f t="shared" si="37"/>
        <v>NL_PPCT_NDI_R3_C18</v>
      </c>
      <c r="U84" s="35" t="str">
        <f t="shared" si="37"/>
        <v>NL_PPCT_NDI_R3_C19</v>
      </c>
      <c r="V84" s="35" t="str">
        <f t="shared" si="37"/>
        <v>NL_PPCT_NDI_R3_C20</v>
      </c>
      <c r="W84" s="35" t="str">
        <f t="shared" si="37"/>
        <v>NL_PPCT_NDI_R3_C21</v>
      </c>
      <c r="X84" s="35" t="str">
        <f t="shared" si="37"/>
        <v>NL_PPCT_NDI_R3_C22</v>
      </c>
      <c r="Y84" s="35" t="str">
        <f t="shared" si="37"/>
        <v>NL_PPCT_NDI_R3_C23</v>
      </c>
      <c r="Z84" s="35" t="str">
        <f t="shared" si="37"/>
        <v>NL_PPCT_NDI_R3_C24</v>
      </c>
      <c r="AA84" s="35" t="str">
        <f t="shared" si="37"/>
        <v>NL_PPCT_NDI_R3_C25</v>
      </c>
      <c r="AB84" s="35" t="str">
        <f t="shared" si="37"/>
        <v>NL_PPCT_NDI_R3_C26</v>
      </c>
    </row>
    <row r="85" spans="1:48" x14ac:dyDescent="0.35">
      <c r="A85" s="107"/>
      <c r="B85" s="130" t="s">
        <v>24</v>
      </c>
      <c r="C85" s="35" t="str">
        <f t="shared" si="38"/>
        <v>NL_PSIILOB_XXX_._C1</v>
      </c>
      <c r="D85" s="132"/>
      <c r="E85" s="35" t="str">
        <f t="shared" si="34"/>
        <v>NL_PEXP_NET_._C3</v>
      </c>
      <c r="F85" s="35" t="str">
        <f t="shared" si="34"/>
        <v>NL_PEXP_NET_._C4</v>
      </c>
      <c r="G85" s="35" t="str">
        <f t="shared" si="34"/>
        <v>NL_PEXP_NET_._C5</v>
      </c>
      <c r="H85" s="35" t="str">
        <f t="shared" si="34"/>
        <v>NL_PEXP_NET_._C6</v>
      </c>
      <c r="I85" s="35" t="str">
        <f t="shared" si="34"/>
        <v>NL_PEXP_NET_._C7</v>
      </c>
      <c r="J85" s="35" t="str">
        <f t="shared" si="35"/>
        <v>NL_PSCR_NET_._C8</v>
      </c>
      <c r="K85" s="35" t="str">
        <f t="shared" si="36"/>
        <v>NL_PSPR_NDI_._C9</v>
      </c>
      <c r="L85" s="35" t="str">
        <f t="shared" si="36"/>
        <v>NL_PSPR_NDI_._C10</v>
      </c>
      <c r="M85" s="35" t="str">
        <f t="shared" si="37"/>
        <v>NL_PPCT_NDI_._C11</v>
      </c>
      <c r="N85" s="35" t="str">
        <f t="shared" si="37"/>
        <v>NL_PPCT_NDI_._C12</v>
      </c>
      <c r="O85" s="35" t="str">
        <f t="shared" si="37"/>
        <v>NL_PPCT_NDI_._C13</v>
      </c>
      <c r="P85" s="35" t="str">
        <f t="shared" si="37"/>
        <v>NL_PPCT_NDI_._C14</v>
      </c>
      <c r="Q85" s="35" t="str">
        <f t="shared" si="37"/>
        <v>NL_PPCT_NDI_._C15</v>
      </c>
      <c r="R85" s="35" t="str">
        <f t="shared" si="37"/>
        <v>NL_PPCT_NDI_._C16</v>
      </c>
      <c r="S85" s="35" t="str">
        <f t="shared" si="37"/>
        <v>NL_PPCT_NDI_._C17</v>
      </c>
      <c r="T85" s="35" t="str">
        <f t="shared" si="37"/>
        <v>NL_PPCT_NDI_._C18</v>
      </c>
      <c r="U85" s="35" t="str">
        <f t="shared" si="37"/>
        <v>NL_PPCT_NDI_._C19</v>
      </c>
      <c r="V85" s="35" t="str">
        <f t="shared" si="37"/>
        <v>NL_PPCT_NDI_._C20</v>
      </c>
      <c r="W85" s="35" t="str">
        <f t="shared" si="37"/>
        <v>NL_PPCT_NDI_._C21</v>
      </c>
      <c r="X85" s="35" t="str">
        <f t="shared" si="37"/>
        <v>NL_PPCT_NDI_._C22</v>
      </c>
      <c r="Y85" s="35" t="str">
        <f t="shared" si="37"/>
        <v>NL_PPCT_NDI_._C23</v>
      </c>
      <c r="Z85" s="35" t="str">
        <f t="shared" si="37"/>
        <v>NL_PPCT_NDI_._C24</v>
      </c>
      <c r="AA85" s="35" t="str">
        <f t="shared" si="37"/>
        <v>NL_PPCT_NDI_._C25</v>
      </c>
      <c r="AB85" s="35" t="str">
        <f t="shared" si="37"/>
        <v>NL_PPCT_NDI_._C26</v>
      </c>
    </row>
    <row r="86" spans="1:48" x14ac:dyDescent="0.35">
      <c r="A86" s="107"/>
      <c r="B86" s="130" t="s">
        <v>282</v>
      </c>
      <c r="C86" s="35" t="str">
        <f t="shared" si="38"/>
        <v>NL_PSIILOB_XXX_R28_C1</v>
      </c>
      <c r="D86" s="132"/>
      <c r="E86" s="35" t="str">
        <f t="shared" si="34"/>
        <v>NL_PEXP_NET_R28_C3</v>
      </c>
      <c r="F86" s="35" t="str">
        <f t="shared" si="34"/>
        <v>NL_PEXP_NET_R28_C4</v>
      </c>
      <c r="G86" s="35" t="str">
        <f t="shared" si="34"/>
        <v>NL_PEXP_NET_R28_C5</v>
      </c>
      <c r="H86" s="35" t="str">
        <f t="shared" si="34"/>
        <v>NL_PEXP_NET_R28_C6</v>
      </c>
      <c r="I86" s="35" t="str">
        <f t="shared" si="34"/>
        <v>NL_PEXP_NET_R28_C7</v>
      </c>
      <c r="J86" s="35" t="str">
        <f t="shared" si="35"/>
        <v>NL_PSCR_NET_R28_C8</v>
      </c>
      <c r="K86" s="35" t="str">
        <f t="shared" si="36"/>
        <v>NL_PSPR_NDI_R28_C9</v>
      </c>
      <c r="L86" s="35" t="str">
        <f t="shared" si="36"/>
        <v>NL_PSPR_NDI_R28_C10</v>
      </c>
      <c r="M86" s="35" t="str">
        <f t="shared" si="37"/>
        <v>NL_PPCT_NDI_R28_C11</v>
      </c>
      <c r="N86" s="35" t="str">
        <f t="shared" si="37"/>
        <v>NL_PPCT_NDI_R28_C12</v>
      </c>
      <c r="O86" s="35" t="str">
        <f t="shared" si="37"/>
        <v>NL_PPCT_NDI_R28_C13</v>
      </c>
      <c r="P86" s="35" t="str">
        <f t="shared" si="37"/>
        <v>NL_PPCT_NDI_R28_C14</v>
      </c>
      <c r="Q86" s="35" t="str">
        <f t="shared" si="37"/>
        <v>NL_PPCT_NDI_R28_C15</v>
      </c>
      <c r="R86" s="35" t="str">
        <f t="shared" si="37"/>
        <v>NL_PPCT_NDI_R28_C16</v>
      </c>
      <c r="S86" s="35" t="str">
        <f t="shared" si="37"/>
        <v>NL_PPCT_NDI_R28_C17</v>
      </c>
      <c r="T86" s="35" t="str">
        <f t="shared" si="37"/>
        <v>NL_PPCT_NDI_R28_C18</v>
      </c>
      <c r="U86" s="35" t="str">
        <f t="shared" si="37"/>
        <v>NL_PPCT_NDI_R28_C19</v>
      </c>
      <c r="V86" s="35" t="str">
        <f t="shared" si="37"/>
        <v>NL_PPCT_NDI_R28_C20</v>
      </c>
      <c r="W86" s="35" t="str">
        <f t="shared" si="37"/>
        <v>NL_PPCT_NDI_R28_C21</v>
      </c>
      <c r="X86" s="35" t="str">
        <f t="shared" si="37"/>
        <v>NL_PPCT_NDI_R28_C22</v>
      </c>
      <c r="Y86" s="35" t="str">
        <f t="shared" si="37"/>
        <v>NL_PPCT_NDI_R28_C23</v>
      </c>
      <c r="Z86" s="35" t="str">
        <f t="shared" si="37"/>
        <v>NL_PPCT_NDI_R28_C24</v>
      </c>
      <c r="AA86" s="35" t="str">
        <f t="shared" si="37"/>
        <v>NL_PPCT_NDI_R28_C25</v>
      </c>
      <c r="AB86" s="35" t="str">
        <f t="shared" si="37"/>
        <v>NL_PPCT_NDI_R28_C26</v>
      </c>
    </row>
    <row r="87" spans="1:48" x14ac:dyDescent="0.35">
      <c r="A87" s="107"/>
      <c r="B87" s="130" t="s">
        <v>283</v>
      </c>
      <c r="C87" s="35" t="str">
        <f t="shared" si="38"/>
        <v>NL_PSIILOB_XXX_R29_C1</v>
      </c>
      <c r="D87" s="132"/>
      <c r="E87" s="35" t="str">
        <f t="shared" si="34"/>
        <v>NL_PEXP_NET_R29_C3</v>
      </c>
      <c r="F87" s="35" t="str">
        <f t="shared" si="34"/>
        <v>NL_PEXP_NET_R29_C4</v>
      </c>
      <c r="G87" s="35" t="str">
        <f t="shared" si="34"/>
        <v>NL_PEXP_NET_R29_C5</v>
      </c>
      <c r="H87" s="35" t="str">
        <f t="shared" si="34"/>
        <v>NL_PEXP_NET_R29_C6</v>
      </c>
      <c r="I87" s="35" t="str">
        <f t="shared" si="34"/>
        <v>NL_PEXP_NET_R29_C7</v>
      </c>
      <c r="J87" s="35" t="str">
        <f t="shared" si="35"/>
        <v>NL_PSCR_NET_R29_C8</v>
      </c>
      <c r="K87" s="35" t="str">
        <f t="shared" si="36"/>
        <v>NL_PSPR_NDI_R29_C9</v>
      </c>
      <c r="L87" s="35" t="str">
        <f t="shared" si="36"/>
        <v>NL_PSPR_NDI_R29_C10</v>
      </c>
      <c r="M87" s="35" t="str">
        <f t="shared" si="37"/>
        <v>NL_PPCT_NDI_R29_C11</v>
      </c>
      <c r="N87" s="35" t="str">
        <f t="shared" si="37"/>
        <v>NL_PPCT_NDI_R29_C12</v>
      </c>
      <c r="O87" s="35" t="str">
        <f t="shared" si="37"/>
        <v>NL_PPCT_NDI_R29_C13</v>
      </c>
      <c r="P87" s="35" t="str">
        <f t="shared" si="37"/>
        <v>NL_PPCT_NDI_R29_C14</v>
      </c>
      <c r="Q87" s="35" t="str">
        <f t="shared" si="37"/>
        <v>NL_PPCT_NDI_R29_C15</v>
      </c>
      <c r="R87" s="35" t="str">
        <f t="shared" si="37"/>
        <v>NL_PPCT_NDI_R29_C16</v>
      </c>
      <c r="S87" s="35" t="str">
        <f t="shared" si="37"/>
        <v>NL_PPCT_NDI_R29_C17</v>
      </c>
      <c r="T87" s="35" t="str">
        <f t="shared" si="37"/>
        <v>NL_PPCT_NDI_R29_C18</v>
      </c>
      <c r="U87" s="35" t="str">
        <f t="shared" si="37"/>
        <v>NL_PPCT_NDI_R29_C19</v>
      </c>
      <c r="V87" s="35" t="str">
        <f t="shared" si="37"/>
        <v>NL_PPCT_NDI_R29_C20</v>
      </c>
      <c r="W87" s="35" t="str">
        <f t="shared" si="37"/>
        <v>NL_PPCT_NDI_R29_C21</v>
      </c>
      <c r="X87" s="35" t="str">
        <f t="shared" si="37"/>
        <v>NL_PPCT_NDI_R29_C22</v>
      </c>
      <c r="Y87" s="35" t="str">
        <f t="shared" si="37"/>
        <v>NL_PPCT_NDI_R29_C23</v>
      </c>
      <c r="Z87" s="35" t="str">
        <f t="shared" si="37"/>
        <v>NL_PPCT_NDI_R29_C24</v>
      </c>
      <c r="AA87" s="35" t="str">
        <f t="shared" si="37"/>
        <v>NL_PPCT_NDI_R29_C25</v>
      </c>
      <c r="AB87" s="35" t="str">
        <f t="shared" si="37"/>
        <v>NL_PPCT_NDI_R29_C26</v>
      </c>
    </row>
    <row r="88" spans="1:48" x14ac:dyDescent="0.35">
      <c r="A88" s="107"/>
      <c r="B88" s="133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</row>
    <row r="89" spans="1:48" x14ac:dyDescent="0.35">
      <c r="A89" s="107"/>
      <c r="B89" s="130" t="s">
        <v>284</v>
      </c>
      <c r="C89" s="35" t="str">
        <f>"NL_PINTLOB_XXX_" &amp; $B89 &amp; "_" &amp; C$80</f>
        <v>NL_PINTLOB_XXX_R30_C1</v>
      </c>
      <c r="D89" s="35" t="str">
        <f>"NL_PMAP_XXX_" &amp; $B89 &amp; "_" &amp; D$80</f>
        <v>NL_PMAP_XXX_R30_C2</v>
      </c>
      <c r="E89" s="35" t="str">
        <f t="shared" ref="E89:I95" si="39">"NL_PEXP_NET_" &amp; $B89 &amp; "_" &amp; E$80</f>
        <v>NL_PEXP_NET_R30_C3</v>
      </c>
      <c r="F89" s="35" t="str">
        <f t="shared" si="39"/>
        <v>NL_PEXP_NET_R30_C4</v>
      </c>
      <c r="G89" s="35" t="str">
        <f t="shared" si="39"/>
        <v>NL_PEXP_NET_R30_C5</v>
      </c>
      <c r="H89" s="35" t="str">
        <f t="shared" si="39"/>
        <v>NL_PEXP_NET_R30_C6</v>
      </c>
      <c r="I89" s="35" t="str">
        <f t="shared" si="39"/>
        <v>NL_PEXP_NET_R30_C7</v>
      </c>
      <c r="J89" s="35" t="str">
        <f t="shared" si="35"/>
        <v>NL_PSCR_NET_R30_C8</v>
      </c>
      <c r="K89" s="35" t="str">
        <f t="shared" ref="K89:L95" si="40">"NL_PSPR_NDI_" &amp; $B89 &amp; "_" &amp; K$80</f>
        <v>NL_PSPR_NDI_R30_C9</v>
      </c>
      <c r="L89" s="35" t="str">
        <f t="shared" si="40"/>
        <v>NL_PSPR_NDI_R30_C10</v>
      </c>
      <c r="M89" s="35" t="str">
        <f t="shared" ref="M89:AB95" si="41">"NL_PPCT_NDI_" &amp; $B89 &amp; "_" &amp; M$80</f>
        <v>NL_PPCT_NDI_R30_C11</v>
      </c>
      <c r="N89" s="35" t="str">
        <f t="shared" si="41"/>
        <v>NL_PPCT_NDI_R30_C12</v>
      </c>
      <c r="O89" s="35" t="str">
        <f t="shared" si="41"/>
        <v>NL_PPCT_NDI_R30_C13</v>
      </c>
      <c r="P89" s="35" t="str">
        <f t="shared" si="41"/>
        <v>NL_PPCT_NDI_R30_C14</v>
      </c>
      <c r="Q89" s="35" t="str">
        <f t="shared" si="41"/>
        <v>NL_PPCT_NDI_R30_C15</v>
      </c>
      <c r="R89" s="35" t="str">
        <f t="shared" si="41"/>
        <v>NL_PPCT_NDI_R30_C16</v>
      </c>
      <c r="S89" s="35" t="str">
        <f t="shared" si="41"/>
        <v>NL_PPCT_NDI_R30_C17</v>
      </c>
      <c r="T89" s="35" t="str">
        <f t="shared" si="41"/>
        <v>NL_PPCT_NDI_R30_C18</v>
      </c>
      <c r="U89" s="35" t="str">
        <f t="shared" si="41"/>
        <v>NL_PPCT_NDI_R30_C19</v>
      </c>
      <c r="V89" s="35" t="str">
        <f t="shared" si="41"/>
        <v>NL_PPCT_NDI_R30_C20</v>
      </c>
      <c r="W89" s="35" t="str">
        <f t="shared" si="41"/>
        <v>NL_PPCT_NDI_R30_C21</v>
      </c>
      <c r="X89" s="35" t="str">
        <f t="shared" si="41"/>
        <v>NL_PPCT_NDI_R30_C22</v>
      </c>
      <c r="Y89" s="35" t="str">
        <f t="shared" si="41"/>
        <v>NL_PPCT_NDI_R30_C23</v>
      </c>
      <c r="Z89" s="35" t="str">
        <f t="shared" si="41"/>
        <v>NL_PPCT_NDI_R30_C24</v>
      </c>
      <c r="AA89" s="35" t="str">
        <f t="shared" si="41"/>
        <v>NL_PPCT_NDI_R30_C25</v>
      </c>
      <c r="AB89" s="35" t="str">
        <f t="shared" si="41"/>
        <v>NL_PPCT_NDI_R30_C26</v>
      </c>
    </row>
    <row r="90" spans="1:48" x14ac:dyDescent="0.35">
      <c r="A90" s="107"/>
      <c r="B90" s="130" t="s">
        <v>285</v>
      </c>
      <c r="C90" s="35" t="str">
        <f t="shared" ref="C90:C95" si="42">"NL_PINTLOB_XXX_" &amp; $B90 &amp; "_" &amp; C$80</f>
        <v>NL_PINTLOB_XXX_R31_C1</v>
      </c>
      <c r="D90" s="35" t="str">
        <f t="shared" ref="D90:D95" si="43">"NL_PMAP_XXX_" &amp; $B90 &amp; "_" &amp; D$80</f>
        <v>NL_PMAP_XXX_R31_C2</v>
      </c>
      <c r="E90" s="35" t="str">
        <f t="shared" si="39"/>
        <v>NL_PEXP_NET_R31_C3</v>
      </c>
      <c r="F90" s="35" t="str">
        <f t="shared" si="39"/>
        <v>NL_PEXP_NET_R31_C4</v>
      </c>
      <c r="G90" s="35" t="str">
        <f t="shared" si="39"/>
        <v>NL_PEXP_NET_R31_C5</v>
      </c>
      <c r="H90" s="35" t="str">
        <f t="shared" si="39"/>
        <v>NL_PEXP_NET_R31_C6</v>
      </c>
      <c r="I90" s="35" t="str">
        <f t="shared" si="39"/>
        <v>NL_PEXP_NET_R31_C7</v>
      </c>
      <c r="J90" s="35" t="str">
        <f t="shared" si="35"/>
        <v>NL_PSCR_NET_R31_C8</v>
      </c>
      <c r="K90" s="35" t="str">
        <f t="shared" si="40"/>
        <v>NL_PSPR_NDI_R31_C9</v>
      </c>
      <c r="L90" s="35" t="str">
        <f t="shared" si="40"/>
        <v>NL_PSPR_NDI_R31_C10</v>
      </c>
      <c r="M90" s="35" t="str">
        <f t="shared" si="41"/>
        <v>NL_PPCT_NDI_R31_C11</v>
      </c>
      <c r="N90" s="35" t="str">
        <f t="shared" si="41"/>
        <v>NL_PPCT_NDI_R31_C12</v>
      </c>
      <c r="O90" s="35" t="str">
        <f t="shared" si="41"/>
        <v>NL_PPCT_NDI_R31_C13</v>
      </c>
      <c r="P90" s="35" t="str">
        <f t="shared" si="41"/>
        <v>NL_PPCT_NDI_R31_C14</v>
      </c>
      <c r="Q90" s="35" t="str">
        <f t="shared" si="41"/>
        <v>NL_PPCT_NDI_R31_C15</v>
      </c>
      <c r="R90" s="35" t="str">
        <f t="shared" si="41"/>
        <v>NL_PPCT_NDI_R31_C16</v>
      </c>
      <c r="S90" s="35" t="str">
        <f t="shared" si="41"/>
        <v>NL_PPCT_NDI_R31_C17</v>
      </c>
      <c r="T90" s="35" t="str">
        <f t="shared" si="41"/>
        <v>NL_PPCT_NDI_R31_C18</v>
      </c>
      <c r="U90" s="35" t="str">
        <f t="shared" si="41"/>
        <v>NL_PPCT_NDI_R31_C19</v>
      </c>
      <c r="V90" s="35" t="str">
        <f t="shared" si="41"/>
        <v>NL_PPCT_NDI_R31_C20</v>
      </c>
      <c r="W90" s="35" t="str">
        <f t="shared" si="41"/>
        <v>NL_PPCT_NDI_R31_C21</v>
      </c>
      <c r="X90" s="35" t="str">
        <f t="shared" si="41"/>
        <v>NL_PPCT_NDI_R31_C22</v>
      </c>
      <c r="Y90" s="35" t="str">
        <f t="shared" si="41"/>
        <v>NL_PPCT_NDI_R31_C23</v>
      </c>
      <c r="Z90" s="35" t="str">
        <f t="shared" si="41"/>
        <v>NL_PPCT_NDI_R31_C24</v>
      </c>
      <c r="AA90" s="35" t="str">
        <f t="shared" si="41"/>
        <v>NL_PPCT_NDI_R31_C25</v>
      </c>
      <c r="AB90" s="35" t="str">
        <f t="shared" si="41"/>
        <v>NL_PPCT_NDI_R31_C26</v>
      </c>
    </row>
    <row r="91" spans="1:48" x14ac:dyDescent="0.35">
      <c r="A91" s="107"/>
      <c r="B91" s="130" t="s">
        <v>286</v>
      </c>
      <c r="C91" s="35" t="str">
        <f t="shared" si="42"/>
        <v>NL_PINTLOB_XXX_R32_C1</v>
      </c>
      <c r="D91" s="35" t="str">
        <f t="shared" si="43"/>
        <v>NL_PMAP_XXX_R32_C2</v>
      </c>
      <c r="E91" s="35" t="str">
        <f t="shared" si="39"/>
        <v>NL_PEXP_NET_R32_C3</v>
      </c>
      <c r="F91" s="35" t="str">
        <f t="shared" si="39"/>
        <v>NL_PEXP_NET_R32_C4</v>
      </c>
      <c r="G91" s="35" t="str">
        <f t="shared" si="39"/>
        <v>NL_PEXP_NET_R32_C5</v>
      </c>
      <c r="H91" s="35" t="str">
        <f t="shared" si="39"/>
        <v>NL_PEXP_NET_R32_C6</v>
      </c>
      <c r="I91" s="35" t="str">
        <f t="shared" si="39"/>
        <v>NL_PEXP_NET_R32_C7</v>
      </c>
      <c r="J91" s="35" t="str">
        <f t="shared" si="35"/>
        <v>NL_PSCR_NET_R32_C8</v>
      </c>
      <c r="K91" s="35" t="str">
        <f t="shared" si="40"/>
        <v>NL_PSPR_NDI_R32_C9</v>
      </c>
      <c r="L91" s="35" t="str">
        <f t="shared" si="40"/>
        <v>NL_PSPR_NDI_R32_C10</v>
      </c>
      <c r="M91" s="35" t="str">
        <f t="shared" si="41"/>
        <v>NL_PPCT_NDI_R32_C11</v>
      </c>
      <c r="N91" s="35" t="str">
        <f t="shared" si="41"/>
        <v>NL_PPCT_NDI_R32_C12</v>
      </c>
      <c r="O91" s="35" t="str">
        <f t="shared" si="41"/>
        <v>NL_PPCT_NDI_R32_C13</v>
      </c>
      <c r="P91" s="35" t="str">
        <f t="shared" si="41"/>
        <v>NL_PPCT_NDI_R32_C14</v>
      </c>
      <c r="Q91" s="35" t="str">
        <f t="shared" si="41"/>
        <v>NL_PPCT_NDI_R32_C15</v>
      </c>
      <c r="R91" s="35" t="str">
        <f t="shared" si="41"/>
        <v>NL_PPCT_NDI_R32_C16</v>
      </c>
      <c r="S91" s="35" t="str">
        <f t="shared" si="41"/>
        <v>NL_PPCT_NDI_R32_C17</v>
      </c>
      <c r="T91" s="35" t="str">
        <f t="shared" si="41"/>
        <v>NL_PPCT_NDI_R32_C18</v>
      </c>
      <c r="U91" s="35" t="str">
        <f t="shared" si="41"/>
        <v>NL_PPCT_NDI_R32_C19</v>
      </c>
      <c r="V91" s="35" t="str">
        <f t="shared" si="41"/>
        <v>NL_PPCT_NDI_R32_C20</v>
      </c>
      <c r="W91" s="35" t="str">
        <f t="shared" si="41"/>
        <v>NL_PPCT_NDI_R32_C21</v>
      </c>
      <c r="X91" s="35" t="str">
        <f t="shared" si="41"/>
        <v>NL_PPCT_NDI_R32_C22</v>
      </c>
      <c r="Y91" s="35" t="str">
        <f t="shared" si="41"/>
        <v>NL_PPCT_NDI_R32_C23</v>
      </c>
      <c r="Z91" s="35" t="str">
        <f t="shared" si="41"/>
        <v>NL_PPCT_NDI_R32_C24</v>
      </c>
      <c r="AA91" s="35" t="str">
        <f t="shared" si="41"/>
        <v>NL_PPCT_NDI_R32_C25</v>
      </c>
      <c r="AB91" s="35" t="str">
        <f t="shared" si="41"/>
        <v>NL_PPCT_NDI_R32_C26</v>
      </c>
    </row>
    <row r="92" spans="1:48" x14ac:dyDescent="0.35">
      <c r="A92" s="107"/>
      <c r="B92" s="130" t="s">
        <v>287</v>
      </c>
      <c r="C92" s="35" t="str">
        <f t="shared" si="42"/>
        <v>NL_PINTLOB_XXX_R33_C1</v>
      </c>
      <c r="D92" s="35" t="str">
        <f t="shared" si="43"/>
        <v>NL_PMAP_XXX_R33_C2</v>
      </c>
      <c r="E92" s="35" t="str">
        <f t="shared" si="39"/>
        <v>NL_PEXP_NET_R33_C3</v>
      </c>
      <c r="F92" s="35" t="str">
        <f t="shared" si="39"/>
        <v>NL_PEXP_NET_R33_C4</v>
      </c>
      <c r="G92" s="35" t="str">
        <f t="shared" si="39"/>
        <v>NL_PEXP_NET_R33_C5</v>
      </c>
      <c r="H92" s="35" t="str">
        <f t="shared" si="39"/>
        <v>NL_PEXP_NET_R33_C6</v>
      </c>
      <c r="I92" s="35" t="str">
        <f t="shared" si="39"/>
        <v>NL_PEXP_NET_R33_C7</v>
      </c>
      <c r="J92" s="35" t="str">
        <f t="shared" si="35"/>
        <v>NL_PSCR_NET_R33_C8</v>
      </c>
      <c r="K92" s="35" t="str">
        <f t="shared" si="40"/>
        <v>NL_PSPR_NDI_R33_C9</v>
      </c>
      <c r="L92" s="35" t="str">
        <f t="shared" si="40"/>
        <v>NL_PSPR_NDI_R33_C10</v>
      </c>
      <c r="M92" s="35" t="str">
        <f t="shared" si="41"/>
        <v>NL_PPCT_NDI_R33_C11</v>
      </c>
      <c r="N92" s="35" t="str">
        <f t="shared" si="41"/>
        <v>NL_PPCT_NDI_R33_C12</v>
      </c>
      <c r="O92" s="35" t="str">
        <f t="shared" si="41"/>
        <v>NL_PPCT_NDI_R33_C13</v>
      </c>
      <c r="P92" s="35" t="str">
        <f t="shared" si="41"/>
        <v>NL_PPCT_NDI_R33_C14</v>
      </c>
      <c r="Q92" s="35" t="str">
        <f t="shared" si="41"/>
        <v>NL_PPCT_NDI_R33_C15</v>
      </c>
      <c r="R92" s="35" t="str">
        <f t="shared" si="41"/>
        <v>NL_PPCT_NDI_R33_C16</v>
      </c>
      <c r="S92" s="35" t="str">
        <f t="shared" si="41"/>
        <v>NL_PPCT_NDI_R33_C17</v>
      </c>
      <c r="T92" s="35" t="str">
        <f t="shared" si="41"/>
        <v>NL_PPCT_NDI_R33_C18</v>
      </c>
      <c r="U92" s="35" t="str">
        <f t="shared" si="41"/>
        <v>NL_PPCT_NDI_R33_C19</v>
      </c>
      <c r="V92" s="35" t="str">
        <f t="shared" si="41"/>
        <v>NL_PPCT_NDI_R33_C20</v>
      </c>
      <c r="W92" s="35" t="str">
        <f t="shared" si="41"/>
        <v>NL_PPCT_NDI_R33_C21</v>
      </c>
      <c r="X92" s="35" t="str">
        <f t="shared" si="41"/>
        <v>NL_PPCT_NDI_R33_C22</v>
      </c>
      <c r="Y92" s="35" t="str">
        <f t="shared" si="41"/>
        <v>NL_PPCT_NDI_R33_C23</v>
      </c>
      <c r="Z92" s="35" t="str">
        <f t="shared" si="41"/>
        <v>NL_PPCT_NDI_R33_C24</v>
      </c>
      <c r="AA92" s="35" t="str">
        <f t="shared" si="41"/>
        <v>NL_PPCT_NDI_R33_C25</v>
      </c>
      <c r="AB92" s="35" t="str">
        <f t="shared" si="41"/>
        <v>NL_PPCT_NDI_R33_C26</v>
      </c>
    </row>
    <row r="93" spans="1:48" x14ac:dyDescent="0.35">
      <c r="B93" s="130" t="s">
        <v>24</v>
      </c>
      <c r="C93" s="35" t="str">
        <f t="shared" si="42"/>
        <v>NL_PINTLOB_XXX_._C1</v>
      </c>
      <c r="D93" s="35" t="str">
        <f t="shared" si="43"/>
        <v>NL_PMAP_XXX_._C2</v>
      </c>
      <c r="E93" s="35" t="str">
        <f t="shared" si="39"/>
        <v>NL_PEXP_NET_._C3</v>
      </c>
      <c r="F93" s="35" t="str">
        <f t="shared" si="39"/>
        <v>NL_PEXP_NET_._C4</v>
      </c>
      <c r="G93" s="35" t="str">
        <f t="shared" si="39"/>
        <v>NL_PEXP_NET_._C5</v>
      </c>
      <c r="H93" s="35" t="str">
        <f t="shared" si="39"/>
        <v>NL_PEXP_NET_._C6</v>
      </c>
      <c r="I93" s="35" t="str">
        <f t="shared" si="39"/>
        <v>NL_PEXP_NET_._C7</v>
      </c>
      <c r="J93" s="35" t="str">
        <f t="shared" si="35"/>
        <v>NL_PSCR_NET_._C8</v>
      </c>
      <c r="K93" s="35" t="str">
        <f t="shared" si="40"/>
        <v>NL_PSPR_NDI_._C9</v>
      </c>
      <c r="L93" s="35" t="str">
        <f t="shared" si="40"/>
        <v>NL_PSPR_NDI_._C10</v>
      </c>
      <c r="M93" s="35" t="str">
        <f t="shared" si="41"/>
        <v>NL_PPCT_NDI_._C11</v>
      </c>
      <c r="N93" s="35" t="str">
        <f t="shared" si="41"/>
        <v>NL_PPCT_NDI_._C12</v>
      </c>
      <c r="O93" s="35" t="str">
        <f t="shared" si="41"/>
        <v>NL_PPCT_NDI_._C13</v>
      </c>
      <c r="P93" s="35" t="str">
        <f t="shared" si="41"/>
        <v>NL_PPCT_NDI_._C14</v>
      </c>
      <c r="Q93" s="35" t="str">
        <f t="shared" si="41"/>
        <v>NL_PPCT_NDI_._C15</v>
      </c>
      <c r="R93" s="35" t="str">
        <f t="shared" si="41"/>
        <v>NL_PPCT_NDI_._C16</v>
      </c>
      <c r="S93" s="35" t="str">
        <f t="shared" si="41"/>
        <v>NL_PPCT_NDI_._C17</v>
      </c>
      <c r="T93" s="35" t="str">
        <f t="shared" si="41"/>
        <v>NL_PPCT_NDI_._C18</v>
      </c>
      <c r="U93" s="35" t="str">
        <f t="shared" si="41"/>
        <v>NL_PPCT_NDI_._C19</v>
      </c>
      <c r="V93" s="35" t="str">
        <f t="shared" si="41"/>
        <v>NL_PPCT_NDI_._C20</v>
      </c>
      <c r="W93" s="35" t="str">
        <f t="shared" si="41"/>
        <v>NL_PPCT_NDI_._C21</v>
      </c>
      <c r="X93" s="35" t="str">
        <f t="shared" si="41"/>
        <v>NL_PPCT_NDI_._C22</v>
      </c>
      <c r="Y93" s="35" t="str">
        <f t="shared" si="41"/>
        <v>NL_PPCT_NDI_._C23</v>
      </c>
      <c r="Z93" s="35" t="str">
        <f t="shared" si="41"/>
        <v>NL_PPCT_NDI_._C24</v>
      </c>
      <c r="AA93" s="35" t="str">
        <f t="shared" si="41"/>
        <v>NL_PPCT_NDI_._C25</v>
      </c>
      <c r="AB93" s="35" t="str">
        <f t="shared" si="41"/>
        <v>NL_PPCT_NDI_._C26</v>
      </c>
    </row>
    <row r="94" spans="1:48" x14ac:dyDescent="0.35">
      <c r="B94" s="130" t="s">
        <v>24</v>
      </c>
      <c r="C94" s="35" t="str">
        <f t="shared" si="42"/>
        <v>NL_PINTLOB_XXX_._C1</v>
      </c>
      <c r="D94" s="35" t="str">
        <f t="shared" si="43"/>
        <v>NL_PMAP_XXX_._C2</v>
      </c>
      <c r="E94" s="35" t="str">
        <f t="shared" si="39"/>
        <v>NL_PEXP_NET_._C3</v>
      </c>
      <c r="F94" s="35" t="str">
        <f t="shared" si="39"/>
        <v>NL_PEXP_NET_._C4</v>
      </c>
      <c r="G94" s="35" t="str">
        <f t="shared" si="39"/>
        <v>NL_PEXP_NET_._C5</v>
      </c>
      <c r="H94" s="35" t="str">
        <f t="shared" si="39"/>
        <v>NL_PEXP_NET_._C6</v>
      </c>
      <c r="I94" s="35" t="str">
        <f t="shared" si="39"/>
        <v>NL_PEXP_NET_._C7</v>
      </c>
      <c r="J94" s="35" t="str">
        <f t="shared" si="35"/>
        <v>NL_PSCR_NET_._C8</v>
      </c>
      <c r="K94" s="35" t="str">
        <f t="shared" si="40"/>
        <v>NL_PSPR_NDI_._C9</v>
      </c>
      <c r="L94" s="35" t="str">
        <f t="shared" si="40"/>
        <v>NL_PSPR_NDI_._C10</v>
      </c>
      <c r="M94" s="35" t="str">
        <f t="shared" si="41"/>
        <v>NL_PPCT_NDI_._C11</v>
      </c>
      <c r="N94" s="35" t="str">
        <f t="shared" si="41"/>
        <v>NL_PPCT_NDI_._C12</v>
      </c>
      <c r="O94" s="35" t="str">
        <f t="shared" si="41"/>
        <v>NL_PPCT_NDI_._C13</v>
      </c>
      <c r="P94" s="35" t="str">
        <f t="shared" si="41"/>
        <v>NL_PPCT_NDI_._C14</v>
      </c>
      <c r="Q94" s="35" t="str">
        <f t="shared" si="41"/>
        <v>NL_PPCT_NDI_._C15</v>
      </c>
      <c r="R94" s="35" t="str">
        <f t="shared" si="41"/>
        <v>NL_PPCT_NDI_._C16</v>
      </c>
      <c r="S94" s="35" t="str">
        <f t="shared" si="41"/>
        <v>NL_PPCT_NDI_._C17</v>
      </c>
      <c r="T94" s="35" t="str">
        <f t="shared" si="41"/>
        <v>NL_PPCT_NDI_._C18</v>
      </c>
      <c r="U94" s="35" t="str">
        <f t="shared" si="41"/>
        <v>NL_PPCT_NDI_._C19</v>
      </c>
      <c r="V94" s="35" t="str">
        <f t="shared" si="41"/>
        <v>NL_PPCT_NDI_._C20</v>
      </c>
      <c r="W94" s="35" t="str">
        <f t="shared" si="41"/>
        <v>NL_PPCT_NDI_._C21</v>
      </c>
      <c r="X94" s="35" t="str">
        <f t="shared" si="41"/>
        <v>NL_PPCT_NDI_._C22</v>
      </c>
      <c r="Y94" s="35" t="str">
        <f t="shared" si="41"/>
        <v>NL_PPCT_NDI_._C23</v>
      </c>
      <c r="Z94" s="35" t="str">
        <f t="shared" si="41"/>
        <v>NL_PPCT_NDI_._C24</v>
      </c>
      <c r="AA94" s="35" t="str">
        <f t="shared" si="41"/>
        <v>NL_PPCT_NDI_._C25</v>
      </c>
      <c r="AB94" s="35" t="str">
        <f t="shared" si="41"/>
        <v>NL_PPCT_NDI_._C26</v>
      </c>
    </row>
    <row r="95" spans="1:48" x14ac:dyDescent="0.35">
      <c r="B95" s="130" t="s">
        <v>320</v>
      </c>
      <c r="C95" s="35" t="str">
        <f t="shared" si="42"/>
        <v>NL_PINTLOB_XXX_RXX_C1</v>
      </c>
      <c r="D95" s="35" t="str">
        <f t="shared" si="43"/>
        <v>NL_PMAP_XXX_RXX_C2</v>
      </c>
      <c r="E95" s="35" t="str">
        <f t="shared" si="39"/>
        <v>NL_PEXP_NET_RXX_C3</v>
      </c>
      <c r="F95" s="35" t="str">
        <f t="shared" si="39"/>
        <v>NL_PEXP_NET_RXX_C4</v>
      </c>
      <c r="G95" s="35" t="str">
        <f t="shared" si="39"/>
        <v>NL_PEXP_NET_RXX_C5</v>
      </c>
      <c r="H95" s="35" t="str">
        <f t="shared" si="39"/>
        <v>NL_PEXP_NET_RXX_C6</v>
      </c>
      <c r="I95" s="35" t="str">
        <f t="shared" si="39"/>
        <v>NL_PEXP_NET_RXX_C7</v>
      </c>
      <c r="J95" s="35" t="str">
        <f t="shared" si="35"/>
        <v>NL_PSCR_NET_RXX_C8</v>
      </c>
      <c r="K95" s="35" t="str">
        <f t="shared" si="40"/>
        <v>NL_PSPR_NDI_RXX_C9</v>
      </c>
      <c r="L95" s="35" t="str">
        <f t="shared" si="40"/>
        <v>NL_PSPR_NDI_RXX_C10</v>
      </c>
      <c r="M95" s="35" t="str">
        <f t="shared" si="41"/>
        <v>NL_PPCT_NDI_RXX_C11</v>
      </c>
      <c r="N95" s="35" t="str">
        <f t="shared" si="41"/>
        <v>NL_PPCT_NDI_RXX_C12</v>
      </c>
      <c r="O95" s="35" t="str">
        <f t="shared" si="41"/>
        <v>NL_PPCT_NDI_RXX_C13</v>
      </c>
      <c r="P95" s="35" t="str">
        <f t="shared" si="41"/>
        <v>NL_PPCT_NDI_RXX_C14</v>
      </c>
      <c r="Q95" s="35" t="str">
        <f t="shared" si="41"/>
        <v>NL_PPCT_NDI_RXX_C15</v>
      </c>
      <c r="R95" s="35" t="str">
        <f t="shared" si="41"/>
        <v>NL_PPCT_NDI_RXX_C16</v>
      </c>
      <c r="S95" s="35" t="str">
        <f t="shared" si="41"/>
        <v>NL_PPCT_NDI_RXX_C17</v>
      </c>
      <c r="T95" s="35" t="str">
        <f t="shared" si="41"/>
        <v>NL_PPCT_NDI_RXX_C18</v>
      </c>
      <c r="U95" s="35" t="str">
        <f t="shared" si="41"/>
        <v>NL_PPCT_NDI_RXX_C19</v>
      </c>
      <c r="V95" s="35" t="str">
        <f t="shared" si="41"/>
        <v>NL_PPCT_NDI_RXX_C20</v>
      </c>
      <c r="W95" s="35" t="str">
        <f t="shared" si="41"/>
        <v>NL_PPCT_NDI_RXX_C21</v>
      </c>
      <c r="X95" s="35" t="str">
        <f t="shared" si="41"/>
        <v>NL_PPCT_NDI_RXX_C22</v>
      </c>
      <c r="Y95" s="35" t="str">
        <f t="shared" si="41"/>
        <v>NL_PPCT_NDI_RXX_C23</v>
      </c>
      <c r="Z95" s="35" t="str">
        <f t="shared" si="41"/>
        <v>NL_PPCT_NDI_RXX_C24</v>
      </c>
      <c r="AA95" s="35" t="str">
        <f t="shared" si="41"/>
        <v>NL_PPCT_NDI_RXX_C25</v>
      </c>
      <c r="AB95" s="35" t="str">
        <f t="shared" si="41"/>
        <v>NL_PPCT_NDI_RXX_C26</v>
      </c>
    </row>
    <row r="96" spans="1:48" x14ac:dyDescent="0.35"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1"/>
      <c r="R96" s="1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</row>
    <row r="97" spans="1:51" x14ac:dyDescent="0.35">
      <c r="B97" s="175" t="s">
        <v>475</v>
      </c>
      <c r="C97" s="175"/>
      <c r="D97" s="175"/>
      <c r="E97" s="175"/>
      <c r="F97" s="175"/>
      <c r="G97" s="175"/>
      <c r="H97" s="175"/>
      <c r="I97" s="175"/>
      <c r="J97" s="175"/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</row>
    <row r="98" spans="1:51" x14ac:dyDescent="0.35"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1"/>
      <c r="R98" s="1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</row>
    <row r="99" spans="1:51" ht="15" customHeight="1" x14ac:dyDescent="0.35">
      <c r="C99" s="114"/>
      <c r="D99" s="134" t="s">
        <v>476</v>
      </c>
      <c r="E99" s="176" t="s">
        <v>477</v>
      </c>
      <c r="F99" s="176"/>
      <c r="G99" s="176"/>
      <c r="H99" s="176"/>
      <c r="I99" s="176"/>
      <c r="J99" s="176"/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</row>
    <row r="100" spans="1:51" ht="79.5" customHeight="1" x14ac:dyDescent="0.35">
      <c r="C100" s="74"/>
      <c r="D100" s="94" t="s">
        <v>28</v>
      </c>
      <c r="E100" s="94" t="s">
        <v>458</v>
      </c>
      <c r="F100" s="94" t="s">
        <v>459</v>
      </c>
      <c r="G100" s="94">
        <v>0.1</v>
      </c>
      <c r="H100" s="94">
        <v>0.2</v>
      </c>
      <c r="I100" s="94">
        <v>0.3</v>
      </c>
      <c r="J100" s="94">
        <v>0.4</v>
      </c>
      <c r="K100" s="94">
        <v>0.5</v>
      </c>
      <c r="L100" s="94">
        <v>0.6</v>
      </c>
      <c r="M100" s="94">
        <v>0.7</v>
      </c>
      <c r="N100" s="94">
        <v>0.8</v>
      </c>
      <c r="O100" s="94">
        <v>0.9</v>
      </c>
      <c r="P100" s="94">
        <v>0.97499999999999998</v>
      </c>
      <c r="Q100" s="94">
        <v>0.98</v>
      </c>
      <c r="R100" s="94">
        <v>0.98499999999999999</v>
      </c>
      <c r="S100" s="94">
        <v>0.99</v>
      </c>
      <c r="T100" s="94">
        <v>0.995</v>
      </c>
      <c r="U100" s="94">
        <v>0.997</v>
      </c>
      <c r="V100" s="94">
        <v>0.999</v>
      </c>
    </row>
    <row r="101" spans="1:51" x14ac:dyDescent="0.35">
      <c r="C101" s="74"/>
      <c r="D101" s="45" t="s">
        <v>228</v>
      </c>
      <c r="E101" s="45" t="s">
        <v>229</v>
      </c>
      <c r="F101" s="45" t="s">
        <v>230</v>
      </c>
      <c r="G101" s="45" t="s">
        <v>231</v>
      </c>
      <c r="H101" s="45" t="s">
        <v>232</v>
      </c>
      <c r="I101" s="45" t="s">
        <v>233</v>
      </c>
      <c r="J101" s="45" t="s">
        <v>234</v>
      </c>
      <c r="K101" s="45" t="s">
        <v>235</v>
      </c>
      <c r="L101" s="45" t="s">
        <v>236</v>
      </c>
      <c r="M101" s="45" t="s">
        <v>237</v>
      </c>
      <c r="N101" s="45" t="s">
        <v>238</v>
      </c>
      <c r="O101" s="45" t="s">
        <v>239</v>
      </c>
      <c r="P101" s="45" t="s">
        <v>240</v>
      </c>
      <c r="Q101" s="45" t="s">
        <v>241</v>
      </c>
      <c r="R101" s="45" t="s">
        <v>242</v>
      </c>
      <c r="S101" s="45" t="s">
        <v>243</v>
      </c>
      <c r="T101" s="45" t="s">
        <v>244</v>
      </c>
      <c r="U101" s="45" t="s">
        <v>245</v>
      </c>
      <c r="V101" s="45" t="s">
        <v>246</v>
      </c>
    </row>
    <row r="102" spans="1:51" ht="36" x14ac:dyDescent="0.35">
      <c r="A102" s="107"/>
      <c r="B102" s="130" t="s">
        <v>254</v>
      </c>
      <c r="C102" s="135" t="s">
        <v>478</v>
      </c>
      <c r="D102" s="74" t="str">
        <f>"NL_SCR_GRO_" &amp; $B102 &amp; "_" &amp; D$101</f>
        <v>NL_SCR_GRO_R1_C1</v>
      </c>
      <c r="E102" s="74" t="str">
        <f>"NL_SPR_GDI_" &amp; $B102 &amp; "_" &amp; E$101</f>
        <v>NL_SPR_GDI_R1_C2</v>
      </c>
      <c r="F102" s="74" t="str">
        <f>"NL_SPR_GDI_" &amp; $B102 &amp; "_" &amp; F$101</f>
        <v>NL_SPR_GDI_R1_C3</v>
      </c>
      <c r="G102" s="74" t="str">
        <f t="shared" ref="G102:V104" si="44">"NL_PCT_GDI_" &amp; $B102 &amp; "_" &amp; G$101</f>
        <v>NL_PCT_GDI_R1_C4</v>
      </c>
      <c r="H102" s="74" t="str">
        <f t="shared" si="44"/>
        <v>NL_PCT_GDI_R1_C5</v>
      </c>
      <c r="I102" s="74" t="str">
        <f t="shared" si="44"/>
        <v>NL_PCT_GDI_R1_C6</v>
      </c>
      <c r="J102" s="74" t="str">
        <f t="shared" si="44"/>
        <v>NL_PCT_GDI_R1_C7</v>
      </c>
      <c r="K102" s="74" t="str">
        <f t="shared" si="44"/>
        <v>NL_PCT_GDI_R1_C8</v>
      </c>
      <c r="L102" s="74" t="str">
        <f t="shared" si="44"/>
        <v>NL_PCT_GDI_R1_C9</v>
      </c>
      <c r="M102" s="74" t="str">
        <f t="shared" si="44"/>
        <v>NL_PCT_GDI_R1_C10</v>
      </c>
      <c r="N102" s="74" t="str">
        <f t="shared" si="44"/>
        <v>NL_PCT_GDI_R1_C11</v>
      </c>
      <c r="O102" s="74" t="str">
        <f t="shared" si="44"/>
        <v>NL_PCT_GDI_R1_C12</v>
      </c>
      <c r="P102" s="74" t="str">
        <f t="shared" si="44"/>
        <v>NL_PCT_GDI_R1_C13</v>
      </c>
      <c r="Q102" s="74" t="str">
        <f t="shared" si="44"/>
        <v>NL_PCT_GDI_R1_C14</v>
      </c>
      <c r="R102" s="74" t="str">
        <f t="shared" si="44"/>
        <v>NL_PCT_GDI_R1_C15</v>
      </c>
      <c r="S102" s="74" t="str">
        <f t="shared" si="44"/>
        <v>NL_PCT_GDI_R1_C16</v>
      </c>
      <c r="T102" s="74" t="str">
        <f t="shared" si="44"/>
        <v>NL_PCT_GDI_R1_C17</v>
      </c>
      <c r="U102" s="74" t="str">
        <f t="shared" si="44"/>
        <v>NL_PCT_GDI_R1_C18</v>
      </c>
      <c r="V102" s="74" t="str">
        <f t="shared" si="44"/>
        <v>NL_PCT_GDI_R1_C19</v>
      </c>
    </row>
    <row r="103" spans="1:51" ht="36" x14ac:dyDescent="0.35">
      <c r="A103" s="107"/>
      <c r="B103" s="130" t="s">
        <v>255</v>
      </c>
      <c r="C103" s="135" t="s">
        <v>479</v>
      </c>
      <c r="D103" s="74" t="str">
        <f t="shared" ref="D103:D104" si="45">"NL_SCR_GRO_" &amp; $B103 &amp; "_" &amp; D$101</f>
        <v>NL_SCR_GRO_R2_C1</v>
      </c>
      <c r="E103" s="74" t="str">
        <f t="shared" ref="E103:F104" si="46">"NL_SPR_GDI_" &amp; $B103 &amp; "_" &amp; E$101</f>
        <v>NL_SPR_GDI_R2_C2</v>
      </c>
      <c r="F103" s="74" t="str">
        <f t="shared" si="46"/>
        <v>NL_SPR_GDI_R2_C3</v>
      </c>
      <c r="G103" s="74" t="str">
        <f t="shared" si="44"/>
        <v>NL_PCT_GDI_R2_C4</v>
      </c>
      <c r="H103" s="74" t="str">
        <f t="shared" si="44"/>
        <v>NL_PCT_GDI_R2_C5</v>
      </c>
      <c r="I103" s="74" t="str">
        <f t="shared" si="44"/>
        <v>NL_PCT_GDI_R2_C6</v>
      </c>
      <c r="J103" s="74" t="str">
        <f t="shared" si="44"/>
        <v>NL_PCT_GDI_R2_C7</v>
      </c>
      <c r="K103" s="74" t="str">
        <f t="shared" si="44"/>
        <v>NL_PCT_GDI_R2_C8</v>
      </c>
      <c r="L103" s="74" t="str">
        <f t="shared" si="44"/>
        <v>NL_PCT_GDI_R2_C9</v>
      </c>
      <c r="M103" s="74" t="str">
        <f t="shared" si="44"/>
        <v>NL_PCT_GDI_R2_C10</v>
      </c>
      <c r="N103" s="74" t="str">
        <f t="shared" si="44"/>
        <v>NL_PCT_GDI_R2_C11</v>
      </c>
      <c r="O103" s="74" t="str">
        <f t="shared" si="44"/>
        <v>NL_PCT_GDI_R2_C12</v>
      </c>
      <c r="P103" s="74" t="str">
        <f t="shared" si="44"/>
        <v>NL_PCT_GDI_R2_C13</v>
      </c>
      <c r="Q103" s="74" t="str">
        <f t="shared" si="44"/>
        <v>NL_PCT_GDI_R2_C14</v>
      </c>
      <c r="R103" s="74" t="str">
        <f t="shared" si="44"/>
        <v>NL_PCT_GDI_R2_C15</v>
      </c>
      <c r="S103" s="74" t="str">
        <f t="shared" si="44"/>
        <v>NL_PCT_GDI_R2_C16</v>
      </c>
      <c r="T103" s="74" t="str">
        <f t="shared" si="44"/>
        <v>NL_PCT_GDI_R2_C17</v>
      </c>
      <c r="U103" s="74" t="str">
        <f t="shared" si="44"/>
        <v>NL_PCT_GDI_R2_C18</v>
      </c>
      <c r="V103" s="74" t="str">
        <f t="shared" si="44"/>
        <v>NL_PCT_GDI_R2_C19</v>
      </c>
    </row>
    <row r="104" spans="1:51" ht="36" x14ac:dyDescent="0.35">
      <c r="A104" s="107"/>
      <c r="B104" s="130" t="s">
        <v>256</v>
      </c>
      <c r="C104" s="135" t="s">
        <v>480</v>
      </c>
      <c r="D104" s="74" t="str">
        <f t="shared" si="45"/>
        <v>NL_SCR_GRO_R3_C1</v>
      </c>
      <c r="E104" s="74" t="str">
        <f t="shared" si="46"/>
        <v>NL_SPR_GDI_R3_C2</v>
      </c>
      <c r="F104" s="74" t="str">
        <f t="shared" si="46"/>
        <v>NL_SPR_GDI_R3_C3</v>
      </c>
      <c r="G104" s="74" t="str">
        <f t="shared" si="44"/>
        <v>NL_PCT_GDI_R3_C4</v>
      </c>
      <c r="H104" s="74" t="str">
        <f t="shared" si="44"/>
        <v>NL_PCT_GDI_R3_C5</v>
      </c>
      <c r="I104" s="74" t="str">
        <f t="shared" si="44"/>
        <v>NL_PCT_GDI_R3_C6</v>
      </c>
      <c r="J104" s="74" t="str">
        <f t="shared" si="44"/>
        <v>NL_PCT_GDI_R3_C7</v>
      </c>
      <c r="K104" s="74" t="str">
        <f t="shared" si="44"/>
        <v>NL_PCT_GDI_R3_C8</v>
      </c>
      <c r="L104" s="74" t="str">
        <f t="shared" si="44"/>
        <v>NL_PCT_GDI_R3_C9</v>
      </c>
      <c r="M104" s="74" t="str">
        <f t="shared" si="44"/>
        <v>NL_PCT_GDI_R3_C10</v>
      </c>
      <c r="N104" s="74" t="str">
        <f t="shared" si="44"/>
        <v>NL_PCT_GDI_R3_C11</v>
      </c>
      <c r="O104" s="74" t="str">
        <f t="shared" si="44"/>
        <v>NL_PCT_GDI_R3_C12</v>
      </c>
      <c r="P104" s="74" t="str">
        <f t="shared" si="44"/>
        <v>NL_PCT_GDI_R3_C13</v>
      </c>
      <c r="Q104" s="74" t="str">
        <f t="shared" si="44"/>
        <v>NL_PCT_GDI_R3_C14</v>
      </c>
      <c r="R104" s="74" t="str">
        <f t="shared" si="44"/>
        <v>NL_PCT_GDI_R3_C15</v>
      </c>
      <c r="S104" s="74" t="str">
        <f t="shared" si="44"/>
        <v>NL_PCT_GDI_R3_C16</v>
      </c>
      <c r="T104" s="74" t="str">
        <f t="shared" si="44"/>
        <v>NL_PCT_GDI_R3_C17</v>
      </c>
      <c r="U104" s="74" t="str">
        <f t="shared" si="44"/>
        <v>NL_PCT_GDI_R3_C18</v>
      </c>
      <c r="V104" s="74" t="str">
        <f t="shared" si="44"/>
        <v>NL_PCT_GDI_R3_C19</v>
      </c>
    </row>
    <row r="105" spans="1:51" x14ac:dyDescent="0.35">
      <c r="A105" s="107"/>
      <c r="B105" s="107"/>
      <c r="C105" s="10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</row>
    <row r="106" spans="1:51" x14ac:dyDescent="0.35">
      <c r="A106" s="107"/>
      <c r="B106" s="175" t="s">
        <v>481</v>
      </c>
      <c r="C106" s="175"/>
      <c r="D106" s="175"/>
      <c r="E106" s="175"/>
      <c r="F106" s="175"/>
      <c r="G106" s="175"/>
      <c r="H106" s="175"/>
      <c r="I106" s="175"/>
      <c r="J106" s="175"/>
      <c r="K106" s="175"/>
      <c r="L106" s="175"/>
      <c r="M106" s="175"/>
      <c r="N106" s="175"/>
      <c r="O106" s="175"/>
      <c r="P106" s="175"/>
      <c r="Q106" s="175"/>
      <c r="R106" s="175"/>
      <c r="S106" s="175"/>
      <c r="T106" s="175"/>
      <c r="U106" s="175"/>
      <c r="V106" s="175"/>
    </row>
    <row r="107" spans="1:51" x14ac:dyDescent="0.35">
      <c r="A107" s="107"/>
      <c r="B107" s="107"/>
      <c r="C107" s="107"/>
      <c r="D107" s="107"/>
      <c r="E107" s="107"/>
      <c r="F107" s="107"/>
      <c r="G107" s="107"/>
      <c r="H107" s="107"/>
      <c r="I107" s="107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</row>
    <row r="108" spans="1:51" ht="15" customHeight="1" x14ac:dyDescent="0.35">
      <c r="C108" s="114"/>
      <c r="D108" s="134" t="s">
        <v>476</v>
      </c>
      <c r="E108" s="176" t="s">
        <v>477</v>
      </c>
      <c r="F108" s="176"/>
      <c r="G108" s="176"/>
      <c r="H108" s="176"/>
      <c r="I108" s="176"/>
      <c r="J108" s="176"/>
      <c r="K108" s="176"/>
      <c r="L108" s="176"/>
      <c r="M108" s="176"/>
      <c r="N108" s="176"/>
      <c r="O108" s="176"/>
      <c r="P108" s="176"/>
      <c r="Q108" s="176"/>
      <c r="R108" s="176"/>
      <c r="S108" s="176"/>
      <c r="T108" s="176"/>
      <c r="U108" s="176"/>
      <c r="V108" s="176"/>
    </row>
    <row r="109" spans="1:51" ht="79.5" customHeight="1" x14ac:dyDescent="0.35">
      <c r="C109" s="74"/>
      <c r="D109" s="94" t="s">
        <v>28</v>
      </c>
      <c r="E109" s="94" t="s">
        <v>458</v>
      </c>
      <c r="F109" s="94" t="s">
        <v>459</v>
      </c>
      <c r="G109" s="94">
        <v>0.1</v>
      </c>
      <c r="H109" s="94">
        <v>0.2</v>
      </c>
      <c r="I109" s="94">
        <v>0.3</v>
      </c>
      <c r="J109" s="94">
        <v>0.4</v>
      </c>
      <c r="K109" s="94">
        <v>0.5</v>
      </c>
      <c r="L109" s="94">
        <v>0.6</v>
      </c>
      <c r="M109" s="94">
        <v>0.7</v>
      </c>
      <c r="N109" s="94">
        <v>0.8</v>
      </c>
      <c r="O109" s="94">
        <v>0.9</v>
      </c>
      <c r="P109" s="94">
        <v>0.97499999999999998</v>
      </c>
      <c r="Q109" s="94">
        <v>0.98</v>
      </c>
      <c r="R109" s="94">
        <v>0.98499999999999999</v>
      </c>
      <c r="S109" s="94">
        <v>0.99</v>
      </c>
      <c r="T109" s="94">
        <v>0.995</v>
      </c>
      <c r="U109" s="94">
        <v>0.997</v>
      </c>
      <c r="V109" s="94">
        <v>0.999</v>
      </c>
    </row>
    <row r="110" spans="1:51" x14ac:dyDescent="0.35">
      <c r="C110" s="74"/>
      <c r="D110" s="45" t="s">
        <v>228</v>
      </c>
      <c r="E110" s="45" t="s">
        <v>229</v>
      </c>
      <c r="F110" s="45" t="s">
        <v>230</v>
      </c>
      <c r="G110" s="45" t="s">
        <v>231</v>
      </c>
      <c r="H110" s="45" t="s">
        <v>232</v>
      </c>
      <c r="I110" s="45" t="s">
        <v>233</v>
      </c>
      <c r="J110" s="45" t="s">
        <v>234</v>
      </c>
      <c r="K110" s="45" t="s">
        <v>235</v>
      </c>
      <c r="L110" s="45" t="s">
        <v>236</v>
      </c>
      <c r="M110" s="45" t="s">
        <v>237</v>
      </c>
      <c r="N110" s="45" t="s">
        <v>238</v>
      </c>
      <c r="O110" s="45" t="s">
        <v>239</v>
      </c>
      <c r="P110" s="45" t="s">
        <v>240</v>
      </c>
      <c r="Q110" s="45" t="s">
        <v>241</v>
      </c>
      <c r="R110" s="45" t="s">
        <v>242</v>
      </c>
      <c r="S110" s="45" t="s">
        <v>243</v>
      </c>
      <c r="T110" s="45" t="s">
        <v>244</v>
      </c>
      <c r="U110" s="45" t="s">
        <v>245</v>
      </c>
      <c r="V110" s="45" t="s">
        <v>246</v>
      </c>
    </row>
    <row r="111" spans="1:51" ht="36" x14ac:dyDescent="0.35">
      <c r="A111" s="107"/>
      <c r="B111" s="130" t="s">
        <v>254</v>
      </c>
      <c r="C111" s="135" t="s">
        <v>482</v>
      </c>
      <c r="D111" s="74" t="str">
        <f>"NL_SCR_NET_" &amp; $B111 &amp; "_" &amp; D$110</f>
        <v>NL_SCR_NET_R1_C1</v>
      </c>
      <c r="E111" s="74" t="str">
        <f t="shared" ref="E111:F113" si="47">"NL_SPR_NDI_" &amp; $B111 &amp; "_" &amp; E$110</f>
        <v>NL_SPR_NDI_R1_C2</v>
      </c>
      <c r="F111" s="74" t="str">
        <f t="shared" si="47"/>
        <v>NL_SPR_NDI_R1_C3</v>
      </c>
      <c r="G111" s="74" t="str">
        <f t="shared" ref="G111:V113" si="48">"NL_PCT_NDI_" &amp; $B111 &amp; "_" &amp; G$110</f>
        <v>NL_PCT_NDI_R1_C4</v>
      </c>
      <c r="H111" s="74" t="str">
        <f t="shared" si="48"/>
        <v>NL_PCT_NDI_R1_C5</v>
      </c>
      <c r="I111" s="74" t="str">
        <f t="shared" si="48"/>
        <v>NL_PCT_NDI_R1_C6</v>
      </c>
      <c r="J111" s="74" t="str">
        <f t="shared" si="48"/>
        <v>NL_PCT_NDI_R1_C7</v>
      </c>
      <c r="K111" s="74" t="str">
        <f t="shared" si="48"/>
        <v>NL_PCT_NDI_R1_C8</v>
      </c>
      <c r="L111" s="74" t="str">
        <f t="shared" si="48"/>
        <v>NL_PCT_NDI_R1_C9</v>
      </c>
      <c r="M111" s="74" t="str">
        <f t="shared" si="48"/>
        <v>NL_PCT_NDI_R1_C10</v>
      </c>
      <c r="N111" s="74" t="str">
        <f t="shared" si="48"/>
        <v>NL_PCT_NDI_R1_C11</v>
      </c>
      <c r="O111" s="74" t="str">
        <f t="shared" si="48"/>
        <v>NL_PCT_NDI_R1_C12</v>
      </c>
      <c r="P111" s="74" t="str">
        <f t="shared" si="48"/>
        <v>NL_PCT_NDI_R1_C13</v>
      </c>
      <c r="Q111" s="74" t="str">
        <f t="shared" si="48"/>
        <v>NL_PCT_NDI_R1_C14</v>
      </c>
      <c r="R111" s="74" t="str">
        <f t="shared" si="48"/>
        <v>NL_PCT_NDI_R1_C15</v>
      </c>
      <c r="S111" s="74" t="str">
        <f t="shared" si="48"/>
        <v>NL_PCT_NDI_R1_C16</v>
      </c>
      <c r="T111" s="74" t="str">
        <f t="shared" si="48"/>
        <v>NL_PCT_NDI_R1_C17</v>
      </c>
      <c r="U111" s="74" t="str">
        <f t="shared" si="48"/>
        <v>NL_PCT_NDI_R1_C18</v>
      </c>
      <c r="V111" s="74" t="str">
        <f t="shared" si="48"/>
        <v>NL_PCT_NDI_R1_C19</v>
      </c>
    </row>
    <row r="112" spans="1:51" ht="36" x14ac:dyDescent="0.35">
      <c r="A112" s="107"/>
      <c r="B112" s="130" t="s">
        <v>255</v>
      </c>
      <c r="C112" s="135" t="s">
        <v>483</v>
      </c>
      <c r="D112" s="74" t="str">
        <f>"NL_SCR_NET_" &amp; $B112 &amp; "_" &amp; D$110</f>
        <v>NL_SCR_NET_R2_C1</v>
      </c>
      <c r="E112" s="74" t="str">
        <f t="shared" si="47"/>
        <v>NL_SPR_NDI_R2_C2</v>
      </c>
      <c r="F112" s="74" t="str">
        <f t="shared" si="47"/>
        <v>NL_SPR_NDI_R2_C3</v>
      </c>
      <c r="G112" s="74" t="str">
        <f t="shared" si="48"/>
        <v>NL_PCT_NDI_R2_C4</v>
      </c>
      <c r="H112" s="74" t="str">
        <f t="shared" si="48"/>
        <v>NL_PCT_NDI_R2_C5</v>
      </c>
      <c r="I112" s="74" t="str">
        <f t="shared" si="48"/>
        <v>NL_PCT_NDI_R2_C6</v>
      </c>
      <c r="J112" s="74" t="str">
        <f t="shared" si="48"/>
        <v>NL_PCT_NDI_R2_C7</v>
      </c>
      <c r="K112" s="74" t="str">
        <f t="shared" si="48"/>
        <v>NL_PCT_NDI_R2_C8</v>
      </c>
      <c r="L112" s="74" t="str">
        <f t="shared" si="48"/>
        <v>NL_PCT_NDI_R2_C9</v>
      </c>
      <c r="M112" s="74" t="str">
        <f t="shared" si="48"/>
        <v>NL_PCT_NDI_R2_C10</v>
      </c>
      <c r="N112" s="74" t="str">
        <f t="shared" si="48"/>
        <v>NL_PCT_NDI_R2_C11</v>
      </c>
      <c r="O112" s="74" t="str">
        <f t="shared" si="48"/>
        <v>NL_PCT_NDI_R2_C12</v>
      </c>
      <c r="P112" s="74" t="str">
        <f t="shared" si="48"/>
        <v>NL_PCT_NDI_R2_C13</v>
      </c>
      <c r="Q112" s="74" t="str">
        <f t="shared" si="48"/>
        <v>NL_PCT_NDI_R2_C14</v>
      </c>
      <c r="R112" s="74" t="str">
        <f t="shared" si="48"/>
        <v>NL_PCT_NDI_R2_C15</v>
      </c>
      <c r="S112" s="74" t="str">
        <f t="shared" si="48"/>
        <v>NL_PCT_NDI_R2_C16</v>
      </c>
      <c r="T112" s="74" t="str">
        <f t="shared" si="48"/>
        <v>NL_PCT_NDI_R2_C17</v>
      </c>
      <c r="U112" s="74" t="str">
        <f t="shared" si="48"/>
        <v>NL_PCT_NDI_R2_C18</v>
      </c>
      <c r="V112" s="74" t="str">
        <f t="shared" si="48"/>
        <v>NL_PCT_NDI_R2_C19</v>
      </c>
    </row>
    <row r="113" spans="1:64" ht="36" x14ac:dyDescent="0.35">
      <c r="A113" s="107"/>
      <c r="B113" s="130" t="s">
        <v>256</v>
      </c>
      <c r="C113" s="135" t="s">
        <v>484</v>
      </c>
      <c r="D113" s="74" t="str">
        <f>"NL_SCR_NET_" &amp; $B113 &amp; "_" &amp; D$110</f>
        <v>NL_SCR_NET_R3_C1</v>
      </c>
      <c r="E113" s="74" t="str">
        <f t="shared" si="47"/>
        <v>NL_SPR_NDI_R3_C2</v>
      </c>
      <c r="F113" s="74" t="str">
        <f t="shared" si="47"/>
        <v>NL_SPR_NDI_R3_C3</v>
      </c>
      <c r="G113" s="74" t="str">
        <f t="shared" si="48"/>
        <v>NL_PCT_NDI_R3_C4</v>
      </c>
      <c r="H113" s="74" t="str">
        <f t="shared" si="48"/>
        <v>NL_PCT_NDI_R3_C5</v>
      </c>
      <c r="I113" s="74" t="str">
        <f t="shared" si="48"/>
        <v>NL_PCT_NDI_R3_C6</v>
      </c>
      <c r="J113" s="74" t="str">
        <f t="shared" si="48"/>
        <v>NL_PCT_NDI_R3_C7</v>
      </c>
      <c r="K113" s="74" t="str">
        <f t="shared" si="48"/>
        <v>NL_PCT_NDI_R3_C8</v>
      </c>
      <c r="L113" s="74" t="str">
        <f t="shared" si="48"/>
        <v>NL_PCT_NDI_R3_C9</v>
      </c>
      <c r="M113" s="74" t="str">
        <f t="shared" si="48"/>
        <v>NL_PCT_NDI_R3_C10</v>
      </c>
      <c r="N113" s="74" t="str">
        <f t="shared" si="48"/>
        <v>NL_PCT_NDI_R3_C11</v>
      </c>
      <c r="O113" s="74" t="str">
        <f t="shared" si="48"/>
        <v>NL_PCT_NDI_R3_C12</v>
      </c>
      <c r="P113" s="74" t="str">
        <f t="shared" si="48"/>
        <v>NL_PCT_NDI_R3_C13</v>
      </c>
      <c r="Q113" s="74" t="str">
        <f t="shared" si="48"/>
        <v>NL_PCT_NDI_R3_C14</v>
      </c>
      <c r="R113" s="74" t="str">
        <f t="shared" si="48"/>
        <v>NL_PCT_NDI_R3_C15</v>
      </c>
      <c r="S113" s="74" t="str">
        <f t="shared" si="48"/>
        <v>NL_PCT_NDI_R3_C16</v>
      </c>
      <c r="T113" s="74" t="str">
        <f t="shared" si="48"/>
        <v>NL_PCT_NDI_R3_C17</v>
      </c>
      <c r="U113" s="74" t="str">
        <f t="shared" si="48"/>
        <v>NL_PCT_NDI_R3_C18</v>
      </c>
      <c r="V113" s="74" t="str">
        <f t="shared" si="48"/>
        <v>NL_PCT_NDI_R3_C19</v>
      </c>
    </row>
    <row r="114" spans="1:64" x14ac:dyDescent="0.35">
      <c r="A114" s="107"/>
      <c r="B114" s="133"/>
      <c r="C114" s="136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</row>
    <row r="115" spans="1:64" x14ac:dyDescent="0.35">
      <c r="A115" s="107"/>
      <c r="B115" s="175" t="s">
        <v>485</v>
      </c>
      <c r="C115" s="175"/>
      <c r="D115" s="175"/>
      <c r="E115" s="175"/>
      <c r="F115" s="175"/>
      <c r="G115" s="175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</row>
    <row r="116" spans="1:64" x14ac:dyDescent="0.35">
      <c r="A116" s="107"/>
      <c r="B116" s="133"/>
      <c r="C116" s="136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</row>
    <row r="117" spans="1:64" ht="15" customHeight="1" x14ac:dyDescent="0.35">
      <c r="C117" s="114"/>
      <c r="D117" s="134" t="s">
        <v>476</v>
      </c>
      <c r="E117" s="176" t="s">
        <v>477</v>
      </c>
      <c r="F117" s="176"/>
      <c r="G117" s="176"/>
      <c r="H117" s="176"/>
      <c r="I117" s="176"/>
      <c r="J117" s="176"/>
      <c r="K117" s="176"/>
      <c r="L117" s="176"/>
      <c r="M117" s="176"/>
      <c r="N117" s="176"/>
      <c r="O117" s="176"/>
      <c r="P117" s="176"/>
      <c r="Q117" s="176"/>
      <c r="R117" s="176"/>
      <c r="S117" s="176"/>
      <c r="T117" s="176"/>
      <c r="U117" s="176"/>
      <c r="V117" s="176"/>
    </row>
    <row r="118" spans="1:64" ht="79.5" customHeight="1" x14ac:dyDescent="0.35">
      <c r="C118" s="74"/>
      <c r="D118" s="94" t="s">
        <v>28</v>
      </c>
      <c r="E118" s="94" t="s">
        <v>458</v>
      </c>
      <c r="F118" s="94" t="s">
        <v>459</v>
      </c>
      <c r="G118" s="94">
        <v>0.1</v>
      </c>
      <c r="H118" s="94">
        <v>0.2</v>
      </c>
      <c r="I118" s="94">
        <v>0.3</v>
      </c>
      <c r="J118" s="94">
        <v>0.4</v>
      </c>
      <c r="K118" s="94">
        <v>0.5</v>
      </c>
      <c r="L118" s="94">
        <v>0.6</v>
      </c>
      <c r="M118" s="94">
        <v>0.7</v>
      </c>
      <c r="N118" s="94">
        <v>0.8</v>
      </c>
      <c r="O118" s="94">
        <v>0.9</v>
      </c>
      <c r="P118" s="94">
        <v>0.97499999999999998</v>
      </c>
      <c r="Q118" s="94">
        <v>0.98</v>
      </c>
      <c r="R118" s="94">
        <v>0.98499999999999999</v>
      </c>
      <c r="S118" s="94">
        <v>0.99</v>
      </c>
      <c r="T118" s="94">
        <v>0.995</v>
      </c>
      <c r="U118" s="94">
        <v>0.997</v>
      </c>
      <c r="V118" s="94">
        <v>0.999</v>
      </c>
    </row>
    <row r="119" spans="1:64" x14ac:dyDescent="0.35">
      <c r="C119" s="74"/>
      <c r="D119" s="45" t="s">
        <v>228</v>
      </c>
      <c r="E119" s="45" t="s">
        <v>229</v>
      </c>
      <c r="F119" s="45" t="s">
        <v>230</v>
      </c>
      <c r="G119" s="45" t="s">
        <v>231</v>
      </c>
      <c r="H119" s="45" t="s">
        <v>232</v>
      </c>
      <c r="I119" s="45" t="s">
        <v>233</v>
      </c>
      <c r="J119" s="45" t="s">
        <v>234</v>
      </c>
      <c r="K119" s="45" t="s">
        <v>235</v>
      </c>
      <c r="L119" s="45" t="s">
        <v>236</v>
      </c>
      <c r="M119" s="45" t="s">
        <v>237</v>
      </c>
      <c r="N119" s="45" t="s">
        <v>238</v>
      </c>
      <c r="O119" s="45" t="s">
        <v>239</v>
      </c>
      <c r="P119" s="45" t="s">
        <v>240</v>
      </c>
      <c r="Q119" s="45" t="s">
        <v>241</v>
      </c>
      <c r="R119" s="45" t="s">
        <v>242</v>
      </c>
      <c r="S119" s="45" t="s">
        <v>243</v>
      </c>
      <c r="T119" s="45" t="s">
        <v>244</v>
      </c>
      <c r="U119" s="45" t="s">
        <v>245</v>
      </c>
      <c r="V119" s="45" t="s">
        <v>246</v>
      </c>
    </row>
    <row r="120" spans="1:64" ht="48" x14ac:dyDescent="0.35">
      <c r="A120" s="107"/>
      <c r="B120" s="130" t="s">
        <v>254</v>
      </c>
      <c r="C120" s="135" t="s">
        <v>486</v>
      </c>
      <c r="D120" s="74" t="str">
        <f>"NLH_SCR_GRO_" &amp; $B120 &amp; "_" &amp; D$101</f>
        <v>NLH_SCR_GRO_R1_C1</v>
      </c>
      <c r="E120" s="74" t="str">
        <f t="shared" ref="E120:F122" si="49">"NLH_SPR_GDI_" &amp; $B120 &amp; "_" &amp; E$101</f>
        <v>NLH_SPR_GDI_R1_C2</v>
      </c>
      <c r="F120" s="74" t="str">
        <f t="shared" si="49"/>
        <v>NLH_SPR_GDI_R1_C3</v>
      </c>
      <c r="G120" s="74" t="str">
        <f t="shared" ref="G120:V122" si="50">"NLH_PCT_GDI_" &amp; $B120 &amp; "_" &amp; G$101</f>
        <v>NLH_PCT_GDI_R1_C4</v>
      </c>
      <c r="H120" s="74" t="str">
        <f t="shared" si="50"/>
        <v>NLH_PCT_GDI_R1_C5</v>
      </c>
      <c r="I120" s="74" t="str">
        <f t="shared" si="50"/>
        <v>NLH_PCT_GDI_R1_C6</v>
      </c>
      <c r="J120" s="74" t="str">
        <f t="shared" si="50"/>
        <v>NLH_PCT_GDI_R1_C7</v>
      </c>
      <c r="K120" s="74" t="str">
        <f t="shared" si="50"/>
        <v>NLH_PCT_GDI_R1_C8</v>
      </c>
      <c r="L120" s="74" t="str">
        <f t="shared" si="50"/>
        <v>NLH_PCT_GDI_R1_C9</v>
      </c>
      <c r="M120" s="74" t="str">
        <f t="shared" si="50"/>
        <v>NLH_PCT_GDI_R1_C10</v>
      </c>
      <c r="N120" s="74" t="str">
        <f t="shared" si="50"/>
        <v>NLH_PCT_GDI_R1_C11</v>
      </c>
      <c r="O120" s="74" t="str">
        <f t="shared" si="50"/>
        <v>NLH_PCT_GDI_R1_C12</v>
      </c>
      <c r="P120" s="74" t="str">
        <f t="shared" si="50"/>
        <v>NLH_PCT_GDI_R1_C13</v>
      </c>
      <c r="Q120" s="74" t="str">
        <f t="shared" si="50"/>
        <v>NLH_PCT_GDI_R1_C14</v>
      </c>
      <c r="R120" s="74" t="str">
        <f t="shared" si="50"/>
        <v>NLH_PCT_GDI_R1_C15</v>
      </c>
      <c r="S120" s="74" t="str">
        <f t="shared" si="50"/>
        <v>NLH_PCT_GDI_R1_C16</v>
      </c>
      <c r="T120" s="74" t="str">
        <f t="shared" si="50"/>
        <v>NLH_PCT_GDI_R1_C17</v>
      </c>
      <c r="U120" s="74" t="str">
        <f t="shared" si="50"/>
        <v>NLH_PCT_GDI_R1_C18</v>
      </c>
      <c r="V120" s="74" t="str">
        <f t="shared" si="50"/>
        <v>NLH_PCT_GDI_R1_C19</v>
      </c>
    </row>
    <row r="121" spans="1:64" ht="36" x14ac:dyDescent="0.35">
      <c r="A121" s="107"/>
      <c r="B121" s="130" t="s">
        <v>255</v>
      </c>
      <c r="C121" s="135" t="s">
        <v>487</v>
      </c>
      <c r="D121" s="74" t="str">
        <f>"NLH_SCR_GRO_" &amp; $B121 &amp; "_" &amp; D$101</f>
        <v>NLH_SCR_GRO_R2_C1</v>
      </c>
      <c r="E121" s="74" t="str">
        <f t="shared" si="49"/>
        <v>NLH_SPR_GDI_R2_C2</v>
      </c>
      <c r="F121" s="74" t="str">
        <f t="shared" si="49"/>
        <v>NLH_SPR_GDI_R2_C3</v>
      </c>
      <c r="G121" s="74" t="str">
        <f t="shared" si="50"/>
        <v>NLH_PCT_GDI_R2_C4</v>
      </c>
      <c r="H121" s="74" t="str">
        <f t="shared" si="50"/>
        <v>NLH_PCT_GDI_R2_C5</v>
      </c>
      <c r="I121" s="74" t="str">
        <f t="shared" si="50"/>
        <v>NLH_PCT_GDI_R2_C6</v>
      </c>
      <c r="J121" s="74" t="str">
        <f t="shared" si="50"/>
        <v>NLH_PCT_GDI_R2_C7</v>
      </c>
      <c r="K121" s="74" t="str">
        <f t="shared" si="50"/>
        <v>NLH_PCT_GDI_R2_C8</v>
      </c>
      <c r="L121" s="74" t="str">
        <f t="shared" si="50"/>
        <v>NLH_PCT_GDI_R2_C9</v>
      </c>
      <c r="M121" s="74" t="str">
        <f t="shared" si="50"/>
        <v>NLH_PCT_GDI_R2_C10</v>
      </c>
      <c r="N121" s="74" t="str">
        <f t="shared" si="50"/>
        <v>NLH_PCT_GDI_R2_C11</v>
      </c>
      <c r="O121" s="74" t="str">
        <f t="shared" si="50"/>
        <v>NLH_PCT_GDI_R2_C12</v>
      </c>
      <c r="P121" s="74" t="str">
        <f t="shared" si="50"/>
        <v>NLH_PCT_GDI_R2_C13</v>
      </c>
      <c r="Q121" s="74" t="str">
        <f t="shared" si="50"/>
        <v>NLH_PCT_GDI_R2_C14</v>
      </c>
      <c r="R121" s="74" t="str">
        <f t="shared" si="50"/>
        <v>NLH_PCT_GDI_R2_C15</v>
      </c>
      <c r="S121" s="74" t="str">
        <f t="shared" si="50"/>
        <v>NLH_PCT_GDI_R2_C16</v>
      </c>
      <c r="T121" s="74" t="str">
        <f t="shared" si="50"/>
        <v>NLH_PCT_GDI_R2_C17</v>
      </c>
      <c r="U121" s="74" t="str">
        <f t="shared" si="50"/>
        <v>NLH_PCT_GDI_R2_C18</v>
      </c>
      <c r="V121" s="74" t="str">
        <f t="shared" si="50"/>
        <v>NLH_PCT_GDI_R2_C19</v>
      </c>
    </row>
    <row r="122" spans="1:64" ht="36" x14ac:dyDescent="0.35">
      <c r="A122" s="107"/>
      <c r="B122" s="130" t="s">
        <v>256</v>
      </c>
      <c r="C122" s="135" t="s">
        <v>488</v>
      </c>
      <c r="D122" s="74" t="str">
        <f>"NLH_SCR_GRO_" &amp; $B122 &amp; "_" &amp; D$101</f>
        <v>NLH_SCR_GRO_R3_C1</v>
      </c>
      <c r="E122" s="74" t="str">
        <f t="shared" si="49"/>
        <v>NLH_SPR_GDI_R3_C2</v>
      </c>
      <c r="F122" s="74" t="str">
        <f t="shared" si="49"/>
        <v>NLH_SPR_GDI_R3_C3</v>
      </c>
      <c r="G122" s="74" t="str">
        <f t="shared" si="50"/>
        <v>NLH_PCT_GDI_R3_C4</v>
      </c>
      <c r="H122" s="74" t="str">
        <f t="shared" si="50"/>
        <v>NLH_PCT_GDI_R3_C5</v>
      </c>
      <c r="I122" s="74" t="str">
        <f t="shared" si="50"/>
        <v>NLH_PCT_GDI_R3_C6</v>
      </c>
      <c r="J122" s="74" t="str">
        <f t="shared" si="50"/>
        <v>NLH_PCT_GDI_R3_C7</v>
      </c>
      <c r="K122" s="74" t="str">
        <f t="shared" si="50"/>
        <v>NLH_PCT_GDI_R3_C8</v>
      </c>
      <c r="L122" s="74" t="str">
        <f t="shared" si="50"/>
        <v>NLH_PCT_GDI_R3_C9</v>
      </c>
      <c r="M122" s="74" t="str">
        <f t="shared" si="50"/>
        <v>NLH_PCT_GDI_R3_C10</v>
      </c>
      <c r="N122" s="74" t="str">
        <f t="shared" si="50"/>
        <v>NLH_PCT_GDI_R3_C11</v>
      </c>
      <c r="O122" s="74" t="str">
        <f t="shared" si="50"/>
        <v>NLH_PCT_GDI_R3_C12</v>
      </c>
      <c r="P122" s="74" t="str">
        <f t="shared" si="50"/>
        <v>NLH_PCT_GDI_R3_C13</v>
      </c>
      <c r="Q122" s="74" t="str">
        <f t="shared" si="50"/>
        <v>NLH_PCT_GDI_R3_C14</v>
      </c>
      <c r="R122" s="74" t="str">
        <f t="shared" si="50"/>
        <v>NLH_PCT_GDI_R3_C15</v>
      </c>
      <c r="S122" s="74" t="str">
        <f t="shared" si="50"/>
        <v>NLH_PCT_GDI_R3_C16</v>
      </c>
      <c r="T122" s="74" t="str">
        <f t="shared" si="50"/>
        <v>NLH_PCT_GDI_R3_C17</v>
      </c>
      <c r="U122" s="74" t="str">
        <f t="shared" si="50"/>
        <v>NLH_PCT_GDI_R3_C18</v>
      </c>
      <c r="V122" s="74" t="str">
        <f t="shared" si="50"/>
        <v>NLH_PCT_GDI_R3_C19</v>
      </c>
    </row>
    <row r="123" spans="1:64" x14ac:dyDescent="0.35">
      <c r="A123" s="107"/>
      <c r="B123" s="107"/>
      <c r="C123" s="107"/>
      <c r="D123" s="107"/>
      <c r="E123" s="107"/>
      <c r="F123" s="107"/>
      <c r="G123" s="107"/>
      <c r="H123" s="107"/>
      <c r="I123" s="107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</row>
    <row r="124" spans="1:64" x14ac:dyDescent="0.35">
      <c r="A124" s="107"/>
      <c r="B124" s="175" t="s">
        <v>489</v>
      </c>
      <c r="C124" s="175"/>
      <c r="D124" s="175"/>
      <c r="E124" s="175"/>
      <c r="F124" s="175"/>
      <c r="G124" s="175"/>
      <c r="H124" s="175"/>
      <c r="I124" s="175"/>
      <c r="J124" s="175"/>
      <c r="K124" s="175"/>
      <c r="L124" s="175"/>
      <c r="M124" s="175"/>
      <c r="N124" s="175"/>
      <c r="O124" s="175"/>
      <c r="P124" s="175"/>
      <c r="Q124" s="175"/>
      <c r="R124" s="175"/>
      <c r="S124" s="175"/>
      <c r="T124" s="175"/>
      <c r="U124" s="175"/>
      <c r="V124" s="175"/>
    </row>
    <row r="125" spans="1:64" x14ac:dyDescent="0.35">
      <c r="A125" s="107"/>
      <c r="B125" s="107"/>
      <c r="C125" s="107"/>
      <c r="D125" s="107"/>
      <c r="E125" s="107"/>
      <c r="F125" s="107"/>
      <c r="G125" s="107"/>
      <c r="H125" s="107"/>
      <c r="I125" s="107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</row>
    <row r="126" spans="1:64" ht="15" customHeight="1" x14ac:dyDescent="0.35">
      <c r="C126" s="114"/>
      <c r="D126" s="134" t="s">
        <v>476</v>
      </c>
      <c r="E126" s="176" t="s">
        <v>477</v>
      </c>
      <c r="F126" s="176"/>
      <c r="G126" s="176"/>
      <c r="H126" s="176"/>
      <c r="I126" s="176"/>
      <c r="J126" s="176"/>
      <c r="K126" s="176"/>
      <c r="L126" s="176"/>
      <c r="M126" s="176"/>
      <c r="N126" s="176"/>
      <c r="O126" s="176"/>
      <c r="P126" s="176"/>
      <c r="Q126" s="176"/>
      <c r="R126" s="176"/>
      <c r="S126" s="176"/>
      <c r="T126" s="176"/>
      <c r="U126" s="176"/>
      <c r="V126" s="176"/>
    </row>
    <row r="127" spans="1:64" ht="79.5" customHeight="1" x14ac:dyDescent="0.35">
      <c r="C127" s="74"/>
      <c r="D127" s="94" t="s">
        <v>28</v>
      </c>
      <c r="E127" s="94" t="s">
        <v>458</v>
      </c>
      <c r="F127" s="94" t="s">
        <v>459</v>
      </c>
      <c r="G127" s="94">
        <v>0.1</v>
      </c>
      <c r="H127" s="94">
        <v>0.2</v>
      </c>
      <c r="I127" s="94">
        <v>0.3</v>
      </c>
      <c r="J127" s="94">
        <v>0.4</v>
      </c>
      <c r="K127" s="94">
        <v>0.5</v>
      </c>
      <c r="L127" s="94">
        <v>0.6</v>
      </c>
      <c r="M127" s="94">
        <v>0.7</v>
      </c>
      <c r="N127" s="94">
        <v>0.8</v>
      </c>
      <c r="O127" s="94">
        <v>0.9</v>
      </c>
      <c r="P127" s="94">
        <v>0.97499999999999998</v>
      </c>
      <c r="Q127" s="94">
        <v>0.98</v>
      </c>
      <c r="R127" s="94">
        <v>0.98499999999999999</v>
      </c>
      <c r="S127" s="94">
        <v>0.99</v>
      </c>
      <c r="T127" s="94">
        <v>0.995</v>
      </c>
      <c r="U127" s="94">
        <v>0.997</v>
      </c>
      <c r="V127" s="94">
        <v>0.999</v>
      </c>
    </row>
    <row r="128" spans="1:64" x14ac:dyDescent="0.35">
      <c r="C128" s="74"/>
      <c r="D128" s="45" t="s">
        <v>228</v>
      </c>
      <c r="E128" s="45" t="s">
        <v>229</v>
      </c>
      <c r="F128" s="45" t="s">
        <v>230</v>
      </c>
      <c r="G128" s="45" t="s">
        <v>231</v>
      </c>
      <c r="H128" s="45" t="s">
        <v>232</v>
      </c>
      <c r="I128" s="45" t="s">
        <v>233</v>
      </c>
      <c r="J128" s="45" t="s">
        <v>234</v>
      </c>
      <c r="K128" s="45" t="s">
        <v>235</v>
      </c>
      <c r="L128" s="45" t="s">
        <v>236</v>
      </c>
      <c r="M128" s="45" t="s">
        <v>237</v>
      </c>
      <c r="N128" s="45" t="s">
        <v>238</v>
      </c>
      <c r="O128" s="45" t="s">
        <v>239</v>
      </c>
      <c r="P128" s="45" t="s">
        <v>240</v>
      </c>
      <c r="Q128" s="45" t="s">
        <v>241</v>
      </c>
      <c r="R128" s="45" t="s">
        <v>242</v>
      </c>
      <c r="S128" s="45" t="s">
        <v>243</v>
      </c>
      <c r="T128" s="45" t="s">
        <v>244</v>
      </c>
      <c r="U128" s="45" t="s">
        <v>245</v>
      </c>
      <c r="V128" s="45" t="s">
        <v>246</v>
      </c>
    </row>
    <row r="129" spans="1:76" ht="48" x14ac:dyDescent="0.35">
      <c r="A129" s="107"/>
      <c r="B129" s="130" t="s">
        <v>254</v>
      </c>
      <c r="C129" s="135" t="s">
        <v>490</v>
      </c>
      <c r="D129" s="74" t="str">
        <f>"NLH_SCR_NET_" &amp; $B129 &amp; "_" &amp; D$110</f>
        <v>NLH_SCR_NET_R1_C1</v>
      </c>
      <c r="E129" s="74" t="str">
        <f t="shared" ref="E129:F131" si="51">"NLH_SPR_NDI_" &amp; $B129 &amp; "_" &amp; E$110</f>
        <v>NLH_SPR_NDI_R1_C2</v>
      </c>
      <c r="F129" s="74" t="str">
        <f t="shared" si="51"/>
        <v>NLH_SPR_NDI_R1_C3</v>
      </c>
      <c r="G129" s="74" t="str">
        <f t="shared" ref="G129:V131" si="52">"NLH_PCT_NDI_" &amp; $B129 &amp; "_" &amp; G$110</f>
        <v>NLH_PCT_NDI_R1_C4</v>
      </c>
      <c r="H129" s="74" t="str">
        <f t="shared" si="52"/>
        <v>NLH_PCT_NDI_R1_C5</v>
      </c>
      <c r="I129" s="74" t="str">
        <f t="shared" si="52"/>
        <v>NLH_PCT_NDI_R1_C6</v>
      </c>
      <c r="J129" s="74" t="str">
        <f t="shared" si="52"/>
        <v>NLH_PCT_NDI_R1_C7</v>
      </c>
      <c r="K129" s="74" t="str">
        <f t="shared" si="52"/>
        <v>NLH_PCT_NDI_R1_C8</v>
      </c>
      <c r="L129" s="74" t="str">
        <f t="shared" si="52"/>
        <v>NLH_PCT_NDI_R1_C9</v>
      </c>
      <c r="M129" s="74" t="str">
        <f t="shared" si="52"/>
        <v>NLH_PCT_NDI_R1_C10</v>
      </c>
      <c r="N129" s="74" t="str">
        <f t="shared" si="52"/>
        <v>NLH_PCT_NDI_R1_C11</v>
      </c>
      <c r="O129" s="74" t="str">
        <f t="shared" si="52"/>
        <v>NLH_PCT_NDI_R1_C12</v>
      </c>
      <c r="P129" s="74" t="str">
        <f t="shared" si="52"/>
        <v>NLH_PCT_NDI_R1_C13</v>
      </c>
      <c r="Q129" s="74" t="str">
        <f t="shared" si="52"/>
        <v>NLH_PCT_NDI_R1_C14</v>
      </c>
      <c r="R129" s="74" t="str">
        <f t="shared" si="52"/>
        <v>NLH_PCT_NDI_R1_C15</v>
      </c>
      <c r="S129" s="74" t="str">
        <f t="shared" si="52"/>
        <v>NLH_PCT_NDI_R1_C16</v>
      </c>
      <c r="T129" s="74" t="str">
        <f t="shared" si="52"/>
        <v>NLH_PCT_NDI_R1_C17</v>
      </c>
      <c r="U129" s="74" t="str">
        <f t="shared" si="52"/>
        <v>NLH_PCT_NDI_R1_C18</v>
      </c>
      <c r="V129" s="74" t="str">
        <f t="shared" si="52"/>
        <v>NLH_PCT_NDI_R1_C19</v>
      </c>
    </row>
    <row r="130" spans="1:76" ht="36" x14ac:dyDescent="0.35">
      <c r="A130" s="107"/>
      <c r="B130" s="130" t="s">
        <v>255</v>
      </c>
      <c r="C130" s="135" t="s">
        <v>491</v>
      </c>
      <c r="D130" s="74" t="str">
        <f>"NLH_SCR_NET_" &amp; $B130 &amp; "_" &amp; D$110</f>
        <v>NLH_SCR_NET_R2_C1</v>
      </c>
      <c r="E130" s="74" t="str">
        <f t="shared" si="51"/>
        <v>NLH_SPR_NDI_R2_C2</v>
      </c>
      <c r="F130" s="74" t="str">
        <f t="shared" si="51"/>
        <v>NLH_SPR_NDI_R2_C3</v>
      </c>
      <c r="G130" s="74" t="str">
        <f t="shared" si="52"/>
        <v>NLH_PCT_NDI_R2_C4</v>
      </c>
      <c r="H130" s="74" t="str">
        <f t="shared" si="52"/>
        <v>NLH_PCT_NDI_R2_C5</v>
      </c>
      <c r="I130" s="74" t="str">
        <f t="shared" si="52"/>
        <v>NLH_PCT_NDI_R2_C6</v>
      </c>
      <c r="J130" s="74" t="str">
        <f t="shared" si="52"/>
        <v>NLH_PCT_NDI_R2_C7</v>
      </c>
      <c r="K130" s="74" t="str">
        <f t="shared" si="52"/>
        <v>NLH_PCT_NDI_R2_C8</v>
      </c>
      <c r="L130" s="74" t="str">
        <f t="shared" si="52"/>
        <v>NLH_PCT_NDI_R2_C9</v>
      </c>
      <c r="M130" s="74" t="str">
        <f t="shared" si="52"/>
        <v>NLH_PCT_NDI_R2_C10</v>
      </c>
      <c r="N130" s="74" t="str">
        <f t="shared" si="52"/>
        <v>NLH_PCT_NDI_R2_C11</v>
      </c>
      <c r="O130" s="74" t="str">
        <f t="shared" si="52"/>
        <v>NLH_PCT_NDI_R2_C12</v>
      </c>
      <c r="P130" s="74" t="str">
        <f t="shared" si="52"/>
        <v>NLH_PCT_NDI_R2_C13</v>
      </c>
      <c r="Q130" s="74" t="str">
        <f t="shared" si="52"/>
        <v>NLH_PCT_NDI_R2_C14</v>
      </c>
      <c r="R130" s="74" t="str">
        <f t="shared" si="52"/>
        <v>NLH_PCT_NDI_R2_C15</v>
      </c>
      <c r="S130" s="74" t="str">
        <f t="shared" si="52"/>
        <v>NLH_PCT_NDI_R2_C16</v>
      </c>
      <c r="T130" s="74" t="str">
        <f t="shared" si="52"/>
        <v>NLH_PCT_NDI_R2_C17</v>
      </c>
      <c r="U130" s="74" t="str">
        <f t="shared" si="52"/>
        <v>NLH_PCT_NDI_R2_C18</v>
      </c>
      <c r="V130" s="74" t="str">
        <f t="shared" si="52"/>
        <v>NLH_PCT_NDI_R2_C19</v>
      </c>
    </row>
    <row r="131" spans="1:76" ht="36" x14ac:dyDescent="0.35">
      <c r="A131" s="107"/>
      <c r="B131" s="130" t="s">
        <v>256</v>
      </c>
      <c r="C131" s="135" t="s">
        <v>492</v>
      </c>
      <c r="D131" s="74" t="str">
        <f>"NLH_SCR_NET_" &amp; $B131 &amp; "_" &amp; D$110</f>
        <v>NLH_SCR_NET_R3_C1</v>
      </c>
      <c r="E131" s="74" t="str">
        <f t="shared" si="51"/>
        <v>NLH_SPR_NDI_R3_C2</v>
      </c>
      <c r="F131" s="74" t="str">
        <f t="shared" si="51"/>
        <v>NLH_SPR_NDI_R3_C3</v>
      </c>
      <c r="G131" s="74" t="str">
        <f t="shared" si="52"/>
        <v>NLH_PCT_NDI_R3_C4</v>
      </c>
      <c r="H131" s="74" t="str">
        <f t="shared" si="52"/>
        <v>NLH_PCT_NDI_R3_C5</v>
      </c>
      <c r="I131" s="74" t="str">
        <f t="shared" si="52"/>
        <v>NLH_PCT_NDI_R3_C6</v>
      </c>
      <c r="J131" s="74" t="str">
        <f t="shared" si="52"/>
        <v>NLH_PCT_NDI_R3_C7</v>
      </c>
      <c r="K131" s="74" t="str">
        <f t="shared" si="52"/>
        <v>NLH_PCT_NDI_R3_C8</v>
      </c>
      <c r="L131" s="74" t="str">
        <f t="shared" si="52"/>
        <v>NLH_PCT_NDI_R3_C9</v>
      </c>
      <c r="M131" s="74" t="str">
        <f t="shared" si="52"/>
        <v>NLH_PCT_NDI_R3_C10</v>
      </c>
      <c r="N131" s="74" t="str">
        <f t="shared" si="52"/>
        <v>NLH_PCT_NDI_R3_C11</v>
      </c>
      <c r="O131" s="74" t="str">
        <f t="shared" si="52"/>
        <v>NLH_PCT_NDI_R3_C12</v>
      </c>
      <c r="P131" s="74" t="str">
        <f t="shared" si="52"/>
        <v>NLH_PCT_NDI_R3_C13</v>
      </c>
      <c r="Q131" s="74" t="str">
        <f t="shared" si="52"/>
        <v>NLH_PCT_NDI_R3_C14</v>
      </c>
      <c r="R131" s="74" t="str">
        <f t="shared" si="52"/>
        <v>NLH_PCT_NDI_R3_C15</v>
      </c>
      <c r="S131" s="74" t="str">
        <f t="shared" si="52"/>
        <v>NLH_PCT_NDI_R3_C16</v>
      </c>
      <c r="T131" s="74" t="str">
        <f t="shared" si="52"/>
        <v>NLH_PCT_NDI_R3_C17</v>
      </c>
      <c r="U131" s="74" t="str">
        <f t="shared" si="52"/>
        <v>NLH_PCT_NDI_R3_C18</v>
      </c>
      <c r="V131" s="74" t="str">
        <f t="shared" si="52"/>
        <v>NLH_PCT_NDI_R3_C19</v>
      </c>
    </row>
    <row r="132" spans="1:76" x14ac:dyDescent="0.35">
      <c r="A132" s="107"/>
      <c r="B132" s="133"/>
      <c r="C132" s="136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</row>
    <row r="133" spans="1:76" x14ac:dyDescent="0.35">
      <c r="A133" s="107"/>
      <c r="B133" s="133"/>
      <c r="C133" s="136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</row>
    <row r="135" spans="1:76" x14ac:dyDescent="0.35">
      <c r="B135" s="153" t="s">
        <v>493</v>
      </c>
      <c r="C135" s="153"/>
      <c r="D135" s="153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  <c r="BI135" s="153"/>
      <c r="BJ135" s="153"/>
      <c r="BK135" s="153"/>
      <c r="BL135" s="153"/>
      <c r="BM135" s="153"/>
      <c r="BN135" s="153"/>
      <c r="BO135" s="153"/>
      <c r="BP135" s="153"/>
      <c r="BQ135" s="153"/>
      <c r="BR135" s="153"/>
      <c r="BS135" s="153"/>
      <c r="BT135" s="153"/>
      <c r="BU135" s="153"/>
      <c r="BV135" s="153"/>
      <c r="BW135" s="153"/>
      <c r="BX135" s="153"/>
    </row>
    <row r="136" spans="1:76" x14ac:dyDescent="0.35">
      <c r="D136" s="113"/>
      <c r="E136" s="113"/>
      <c r="F136" s="113"/>
      <c r="G136" s="113"/>
      <c r="H136" s="113"/>
      <c r="I136" s="113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/>
      <c r="T136" s="113"/>
      <c r="U136" s="113"/>
      <c r="V136" s="113"/>
      <c r="W136" s="113"/>
      <c r="X136" s="113"/>
      <c r="Y136" s="113"/>
    </row>
    <row r="137" spans="1:76" ht="15" customHeight="1" x14ac:dyDescent="0.35">
      <c r="D137" s="137"/>
      <c r="E137" s="137"/>
      <c r="F137" s="137"/>
      <c r="G137" s="137"/>
      <c r="H137" s="137"/>
      <c r="I137" s="137"/>
      <c r="J137" s="73"/>
      <c r="K137" s="177" t="s">
        <v>494</v>
      </c>
      <c r="L137" s="177"/>
      <c r="M137" s="177"/>
      <c r="N137" s="177"/>
      <c r="O137" s="177"/>
      <c r="P137" s="177"/>
      <c r="Q137" s="177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7"/>
      <c r="AE137" s="177"/>
      <c r="AF137" s="177"/>
      <c r="AG137" s="177"/>
      <c r="AH137" s="177"/>
      <c r="AI137" s="177"/>
      <c r="AJ137" s="177"/>
      <c r="AK137" s="177"/>
      <c r="AL137" s="177"/>
      <c r="AM137" s="177"/>
      <c r="AN137" s="177"/>
      <c r="AO137" s="177"/>
      <c r="AP137" s="177"/>
      <c r="AQ137" s="177"/>
      <c r="AR137" s="177"/>
      <c r="AS137" s="177"/>
      <c r="AT137" s="177"/>
      <c r="AU137" s="177"/>
      <c r="AV137" s="177"/>
      <c r="AW137" s="177"/>
      <c r="AX137" s="177"/>
      <c r="AY137" s="177"/>
      <c r="AZ137" s="177"/>
      <c r="BA137" s="177"/>
      <c r="BB137" s="177"/>
      <c r="BC137" s="177"/>
      <c r="BD137" s="177"/>
      <c r="BE137" s="177"/>
      <c r="BF137" s="177"/>
      <c r="BG137" s="177"/>
      <c r="BH137" s="177"/>
      <c r="BI137" s="177"/>
      <c r="BJ137" s="177"/>
      <c r="BK137" s="177"/>
      <c r="BL137" s="177"/>
      <c r="BM137" s="177"/>
      <c r="BN137" s="177"/>
      <c r="BO137" s="177"/>
      <c r="BP137" s="177"/>
      <c r="BQ137" s="177"/>
      <c r="BR137" s="177"/>
      <c r="BS137" s="177"/>
      <c r="BT137" s="177"/>
      <c r="BU137" s="177"/>
      <c r="BV137" s="177"/>
      <c r="BW137" s="177"/>
      <c r="BX137" s="177"/>
    </row>
    <row r="138" spans="1:76" ht="48" x14ac:dyDescent="0.35">
      <c r="A138" s="107"/>
      <c r="B138" s="107"/>
      <c r="C138" s="35" t="s">
        <v>495</v>
      </c>
      <c r="D138" s="94" t="s">
        <v>496</v>
      </c>
      <c r="E138" s="94" t="s">
        <v>497</v>
      </c>
      <c r="F138" s="94" t="s">
        <v>498</v>
      </c>
      <c r="G138" s="94" t="s">
        <v>499</v>
      </c>
      <c r="H138" s="94" t="s">
        <v>500</v>
      </c>
      <c r="I138" s="94" t="s">
        <v>501</v>
      </c>
      <c r="J138" s="94" t="s">
        <v>502</v>
      </c>
      <c r="K138" s="174" t="s">
        <v>503</v>
      </c>
      <c r="L138" s="174"/>
      <c r="M138" s="174"/>
      <c r="N138" s="174"/>
      <c r="O138" s="174"/>
      <c r="P138" s="174"/>
      <c r="Q138" s="174" t="s">
        <v>504</v>
      </c>
      <c r="R138" s="174"/>
      <c r="S138" s="174"/>
      <c r="T138" s="174"/>
      <c r="U138" s="174"/>
      <c r="V138" s="174"/>
      <c r="W138" s="174">
        <v>0.75</v>
      </c>
      <c r="X138" s="174"/>
      <c r="Y138" s="174"/>
      <c r="Z138" s="174"/>
      <c r="AA138" s="174"/>
      <c r="AB138" s="174"/>
      <c r="AC138" s="174">
        <v>0.9</v>
      </c>
      <c r="AD138" s="174"/>
      <c r="AE138" s="174"/>
      <c r="AF138" s="174"/>
      <c r="AG138" s="174"/>
      <c r="AH138" s="174"/>
      <c r="AI138" s="174">
        <v>0.96</v>
      </c>
      <c r="AJ138" s="174"/>
      <c r="AK138" s="174"/>
      <c r="AL138" s="174"/>
      <c r="AM138" s="174"/>
      <c r="AN138" s="174"/>
      <c r="AO138" s="174">
        <v>0.98</v>
      </c>
      <c r="AP138" s="174"/>
      <c r="AQ138" s="174"/>
      <c r="AR138" s="174"/>
      <c r="AS138" s="174"/>
      <c r="AT138" s="174"/>
      <c r="AU138" s="174">
        <v>0.99</v>
      </c>
      <c r="AV138" s="174"/>
      <c r="AW138" s="174"/>
      <c r="AX138" s="174"/>
      <c r="AY138" s="174"/>
      <c r="AZ138" s="174"/>
      <c r="BA138" s="174">
        <v>0.995</v>
      </c>
      <c r="BB138" s="174"/>
      <c r="BC138" s="174"/>
      <c r="BD138" s="174"/>
      <c r="BE138" s="174"/>
      <c r="BF138" s="174"/>
      <c r="BG138" s="174">
        <v>0.996</v>
      </c>
      <c r="BH138" s="174"/>
      <c r="BI138" s="174"/>
      <c r="BJ138" s="174"/>
      <c r="BK138" s="174"/>
      <c r="BL138" s="174"/>
      <c r="BM138" s="174">
        <v>0.998</v>
      </c>
      <c r="BN138" s="174"/>
      <c r="BO138" s="174"/>
      <c r="BP138" s="174"/>
      <c r="BQ138" s="174"/>
      <c r="BR138" s="174"/>
      <c r="BS138" s="174">
        <v>0.999</v>
      </c>
      <c r="BT138" s="174"/>
      <c r="BU138" s="174"/>
      <c r="BV138" s="174"/>
      <c r="BW138" s="174"/>
      <c r="BX138" s="174"/>
    </row>
    <row r="139" spans="1:76" x14ac:dyDescent="0.35">
      <c r="C139" s="73"/>
      <c r="D139" s="28"/>
      <c r="E139" s="28"/>
      <c r="F139" s="28"/>
      <c r="G139" s="28"/>
      <c r="H139" s="138"/>
      <c r="I139" s="28"/>
      <c r="J139" s="28"/>
      <c r="K139" s="171" t="s">
        <v>505</v>
      </c>
      <c r="L139" s="172"/>
      <c r="M139" s="173"/>
      <c r="N139" s="171" t="s">
        <v>506</v>
      </c>
      <c r="O139" s="172"/>
      <c r="P139" s="173"/>
      <c r="Q139" s="171" t="s">
        <v>505</v>
      </c>
      <c r="R139" s="172"/>
      <c r="S139" s="173"/>
      <c r="T139" s="171" t="s">
        <v>506</v>
      </c>
      <c r="U139" s="172"/>
      <c r="V139" s="173"/>
      <c r="W139" s="171" t="s">
        <v>505</v>
      </c>
      <c r="X139" s="172"/>
      <c r="Y139" s="173"/>
      <c r="Z139" s="171" t="s">
        <v>506</v>
      </c>
      <c r="AA139" s="172"/>
      <c r="AB139" s="173"/>
      <c r="AC139" s="171" t="s">
        <v>505</v>
      </c>
      <c r="AD139" s="172"/>
      <c r="AE139" s="173"/>
      <c r="AF139" s="171" t="s">
        <v>506</v>
      </c>
      <c r="AG139" s="172"/>
      <c r="AH139" s="173"/>
      <c r="AI139" s="171" t="s">
        <v>505</v>
      </c>
      <c r="AJ139" s="172"/>
      <c r="AK139" s="173"/>
      <c r="AL139" s="171" t="s">
        <v>506</v>
      </c>
      <c r="AM139" s="172"/>
      <c r="AN139" s="173"/>
      <c r="AO139" s="171" t="s">
        <v>505</v>
      </c>
      <c r="AP139" s="172"/>
      <c r="AQ139" s="173"/>
      <c r="AR139" s="171" t="s">
        <v>506</v>
      </c>
      <c r="AS139" s="172"/>
      <c r="AT139" s="173"/>
      <c r="AU139" s="171" t="s">
        <v>505</v>
      </c>
      <c r="AV139" s="172"/>
      <c r="AW139" s="173"/>
      <c r="AX139" s="171" t="s">
        <v>506</v>
      </c>
      <c r="AY139" s="172"/>
      <c r="AZ139" s="173"/>
      <c r="BA139" s="171" t="s">
        <v>505</v>
      </c>
      <c r="BB139" s="172"/>
      <c r="BC139" s="173"/>
      <c r="BD139" s="171" t="s">
        <v>506</v>
      </c>
      <c r="BE139" s="172"/>
      <c r="BF139" s="173"/>
      <c r="BG139" s="171" t="s">
        <v>505</v>
      </c>
      <c r="BH139" s="172"/>
      <c r="BI139" s="173"/>
      <c r="BJ139" s="171" t="s">
        <v>506</v>
      </c>
      <c r="BK139" s="172"/>
      <c r="BL139" s="173"/>
      <c r="BM139" s="171" t="s">
        <v>505</v>
      </c>
      <c r="BN139" s="172"/>
      <c r="BO139" s="173"/>
      <c r="BP139" s="171" t="s">
        <v>506</v>
      </c>
      <c r="BQ139" s="172"/>
      <c r="BR139" s="173"/>
      <c r="BS139" s="171" t="s">
        <v>505</v>
      </c>
      <c r="BT139" s="172"/>
      <c r="BU139" s="173"/>
      <c r="BV139" s="171" t="s">
        <v>506</v>
      </c>
      <c r="BW139" s="172"/>
      <c r="BX139" s="173"/>
    </row>
    <row r="140" spans="1:76" x14ac:dyDescent="0.35">
      <c r="C140" s="73"/>
      <c r="D140" s="28"/>
      <c r="E140" s="28"/>
      <c r="F140" s="28"/>
      <c r="G140" s="28"/>
      <c r="H140" s="138"/>
      <c r="I140" s="28"/>
      <c r="J140" s="28"/>
      <c r="K140" s="139" t="s">
        <v>507</v>
      </c>
      <c r="L140" s="139" t="s">
        <v>508</v>
      </c>
      <c r="M140" s="139" t="s">
        <v>509</v>
      </c>
      <c r="N140" s="139" t="s">
        <v>507</v>
      </c>
      <c r="O140" s="139" t="s">
        <v>508</v>
      </c>
      <c r="P140" s="139" t="s">
        <v>509</v>
      </c>
      <c r="Q140" s="139" t="s">
        <v>507</v>
      </c>
      <c r="R140" s="139" t="s">
        <v>508</v>
      </c>
      <c r="S140" s="139" t="s">
        <v>509</v>
      </c>
      <c r="T140" s="139" t="s">
        <v>507</v>
      </c>
      <c r="U140" s="139" t="s">
        <v>508</v>
      </c>
      <c r="V140" s="139" t="s">
        <v>509</v>
      </c>
      <c r="W140" s="139" t="s">
        <v>507</v>
      </c>
      <c r="X140" s="139" t="s">
        <v>508</v>
      </c>
      <c r="Y140" s="139" t="s">
        <v>509</v>
      </c>
      <c r="Z140" s="139" t="s">
        <v>507</v>
      </c>
      <c r="AA140" s="139" t="s">
        <v>508</v>
      </c>
      <c r="AB140" s="139" t="s">
        <v>509</v>
      </c>
      <c r="AC140" s="139" t="s">
        <v>507</v>
      </c>
      <c r="AD140" s="139" t="s">
        <v>508</v>
      </c>
      <c r="AE140" s="139" t="s">
        <v>509</v>
      </c>
      <c r="AF140" s="139" t="s">
        <v>507</v>
      </c>
      <c r="AG140" s="139" t="s">
        <v>508</v>
      </c>
      <c r="AH140" s="139" t="s">
        <v>509</v>
      </c>
      <c r="AI140" s="139" t="s">
        <v>507</v>
      </c>
      <c r="AJ140" s="139" t="s">
        <v>508</v>
      </c>
      <c r="AK140" s="139" t="s">
        <v>509</v>
      </c>
      <c r="AL140" s="139" t="s">
        <v>507</v>
      </c>
      <c r="AM140" s="139" t="s">
        <v>508</v>
      </c>
      <c r="AN140" s="139" t="s">
        <v>509</v>
      </c>
      <c r="AO140" s="139" t="s">
        <v>507</v>
      </c>
      <c r="AP140" s="139" t="s">
        <v>508</v>
      </c>
      <c r="AQ140" s="139" t="s">
        <v>509</v>
      </c>
      <c r="AR140" s="139" t="s">
        <v>507</v>
      </c>
      <c r="AS140" s="139" t="s">
        <v>508</v>
      </c>
      <c r="AT140" s="139" t="s">
        <v>509</v>
      </c>
      <c r="AU140" s="139" t="s">
        <v>507</v>
      </c>
      <c r="AV140" s="139" t="s">
        <v>508</v>
      </c>
      <c r="AW140" s="139" t="s">
        <v>509</v>
      </c>
      <c r="AX140" s="139" t="s">
        <v>507</v>
      </c>
      <c r="AY140" s="139" t="s">
        <v>508</v>
      </c>
      <c r="AZ140" s="139" t="s">
        <v>509</v>
      </c>
      <c r="BA140" s="139" t="s">
        <v>507</v>
      </c>
      <c r="BB140" s="139" t="s">
        <v>508</v>
      </c>
      <c r="BC140" s="139" t="s">
        <v>509</v>
      </c>
      <c r="BD140" s="139" t="s">
        <v>507</v>
      </c>
      <c r="BE140" s="139" t="s">
        <v>508</v>
      </c>
      <c r="BF140" s="139" t="s">
        <v>509</v>
      </c>
      <c r="BG140" s="139" t="s">
        <v>507</v>
      </c>
      <c r="BH140" s="139" t="s">
        <v>508</v>
      </c>
      <c r="BI140" s="139" t="s">
        <v>509</v>
      </c>
      <c r="BJ140" s="139" t="s">
        <v>507</v>
      </c>
      <c r="BK140" s="139" t="s">
        <v>508</v>
      </c>
      <c r="BL140" s="139" t="s">
        <v>509</v>
      </c>
      <c r="BM140" s="139" t="s">
        <v>507</v>
      </c>
      <c r="BN140" s="139" t="s">
        <v>508</v>
      </c>
      <c r="BO140" s="139" t="s">
        <v>509</v>
      </c>
      <c r="BP140" s="139" t="s">
        <v>507</v>
      </c>
      <c r="BQ140" s="139" t="s">
        <v>508</v>
      </c>
      <c r="BR140" s="139" t="s">
        <v>509</v>
      </c>
      <c r="BS140" s="139" t="s">
        <v>507</v>
      </c>
      <c r="BT140" s="139" t="s">
        <v>508</v>
      </c>
      <c r="BU140" s="139" t="s">
        <v>509</v>
      </c>
      <c r="BV140" s="139" t="s">
        <v>507</v>
      </c>
      <c r="BW140" s="139" t="s">
        <v>508</v>
      </c>
      <c r="BX140" s="139" t="s">
        <v>509</v>
      </c>
    </row>
    <row r="141" spans="1:76" x14ac:dyDescent="0.35">
      <c r="C141" s="70" t="s">
        <v>228</v>
      </c>
      <c r="D141" s="70" t="s">
        <v>229</v>
      </c>
      <c r="E141" s="70" t="s">
        <v>230</v>
      </c>
      <c r="F141" s="70" t="s">
        <v>231</v>
      </c>
      <c r="G141" s="70" t="s">
        <v>232</v>
      </c>
      <c r="H141" s="70" t="s">
        <v>233</v>
      </c>
      <c r="I141" s="70" t="s">
        <v>234</v>
      </c>
      <c r="J141" s="70" t="s">
        <v>235</v>
      </c>
      <c r="K141" s="70" t="s">
        <v>236</v>
      </c>
      <c r="L141" s="70" t="s">
        <v>237</v>
      </c>
      <c r="M141" s="70" t="s">
        <v>238</v>
      </c>
      <c r="N141" s="70" t="s">
        <v>239</v>
      </c>
      <c r="O141" s="70" t="s">
        <v>240</v>
      </c>
      <c r="P141" s="70" t="s">
        <v>241</v>
      </c>
      <c r="Q141" s="70" t="s">
        <v>242</v>
      </c>
      <c r="R141" s="70" t="s">
        <v>243</v>
      </c>
      <c r="S141" s="70" t="s">
        <v>244</v>
      </c>
      <c r="T141" s="70" t="s">
        <v>245</v>
      </c>
      <c r="U141" s="70" t="s">
        <v>246</v>
      </c>
      <c r="V141" s="70" t="s">
        <v>247</v>
      </c>
      <c r="W141" s="70" t="s">
        <v>248</v>
      </c>
      <c r="X141" s="70" t="s">
        <v>249</v>
      </c>
      <c r="Y141" s="70" t="s">
        <v>250</v>
      </c>
      <c r="Z141" s="70" t="s">
        <v>251</v>
      </c>
      <c r="AA141" s="70" t="s">
        <v>252</v>
      </c>
      <c r="AB141" s="70" t="s">
        <v>253</v>
      </c>
      <c r="AC141" s="70" t="s">
        <v>510</v>
      </c>
      <c r="AD141" s="70" t="s">
        <v>511</v>
      </c>
      <c r="AE141" s="70" t="s">
        <v>512</v>
      </c>
      <c r="AF141" s="70" t="s">
        <v>513</v>
      </c>
      <c r="AG141" s="70" t="s">
        <v>514</v>
      </c>
      <c r="AH141" s="70" t="s">
        <v>515</v>
      </c>
      <c r="AI141" s="70" t="s">
        <v>516</v>
      </c>
      <c r="AJ141" s="70" t="s">
        <v>517</v>
      </c>
      <c r="AK141" s="70" t="s">
        <v>518</v>
      </c>
      <c r="AL141" s="70" t="s">
        <v>519</v>
      </c>
      <c r="AM141" s="70" t="s">
        <v>520</v>
      </c>
      <c r="AN141" s="70" t="s">
        <v>521</v>
      </c>
      <c r="AO141" s="70" t="s">
        <v>522</v>
      </c>
      <c r="AP141" s="70" t="s">
        <v>523</v>
      </c>
      <c r="AQ141" s="70" t="s">
        <v>524</v>
      </c>
      <c r="AR141" s="70" t="s">
        <v>525</v>
      </c>
      <c r="AS141" s="70" t="s">
        <v>526</v>
      </c>
      <c r="AT141" s="70" t="s">
        <v>527</v>
      </c>
      <c r="AU141" s="70" t="s">
        <v>528</v>
      </c>
      <c r="AV141" s="70" t="s">
        <v>529</v>
      </c>
      <c r="AW141" s="70" t="s">
        <v>530</v>
      </c>
      <c r="AX141" s="70" t="s">
        <v>531</v>
      </c>
      <c r="AY141" s="70" t="s">
        <v>532</v>
      </c>
      <c r="AZ141" s="70" t="s">
        <v>533</v>
      </c>
      <c r="BA141" s="70" t="s">
        <v>534</v>
      </c>
      <c r="BB141" s="70" t="s">
        <v>535</v>
      </c>
      <c r="BC141" s="70" t="s">
        <v>536</v>
      </c>
      <c r="BD141" s="70" t="s">
        <v>537</v>
      </c>
      <c r="BE141" s="70" t="s">
        <v>538</v>
      </c>
      <c r="BF141" s="70" t="s">
        <v>539</v>
      </c>
      <c r="BG141" s="70" t="s">
        <v>540</v>
      </c>
      <c r="BH141" s="70" t="s">
        <v>541</v>
      </c>
      <c r="BI141" s="70" t="s">
        <v>542</v>
      </c>
      <c r="BJ141" s="70" t="s">
        <v>543</v>
      </c>
      <c r="BK141" s="70" t="s">
        <v>544</v>
      </c>
      <c r="BL141" s="70" t="s">
        <v>545</v>
      </c>
      <c r="BM141" s="70" t="s">
        <v>546</v>
      </c>
      <c r="BN141" s="70" t="s">
        <v>547</v>
      </c>
      <c r="BO141" s="70" t="s">
        <v>548</v>
      </c>
      <c r="BP141" s="70" t="s">
        <v>549</v>
      </c>
      <c r="BQ141" s="70" t="s">
        <v>550</v>
      </c>
      <c r="BR141" s="70" t="s">
        <v>551</v>
      </c>
      <c r="BS141" s="70" t="s">
        <v>552</v>
      </c>
      <c r="BT141" s="70" t="s">
        <v>553</v>
      </c>
      <c r="BU141" s="70" t="s">
        <v>554</v>
      </c>
      <c r="BV141" s="70" t="s">
        <v>555</v>
      </c>
      <c r="BW141" s="70" t="s">
        <v>556</v>
      </c>
      <c r="BX141" s="70" t="s">
        <v>557</v>
      </c>
    </row>
    <row r="142" spans="1:76" x14ac:dyDescent="0.35">
      <c r="A142" s="107"/>
      <c r="B142" s="130" t="s">
        <v>254</v>
      </c>
      <c r="C142" s="72" t="s">
        <v>558</v>
      </c>
      <c r="D142" s="132"/>
      <c r="E142" s="132"/>
      <c r="F142" s="132"/>
      <c r="G142" s="132"/>
      <c r="H142" s="140"/>
      <c r="I142" s="132"/>
      <c r="J142" s="132"/>
      <c r="K142" s="35" t="str">
        <f t="shared" ref="K142:V144" si="53">"NL_CAT_SPR_" &amp; $B142 &amp; "_" &amp; K$141</f>
        <v>NL_CAT_SPR_R1_C9</v>
      </c>
      <c r="L142" s="35" t="str">
        <f t="shared" si="53"/>
        <v>NL_CAT_SPR_R1_C10</v>
      </c>
      <c r="M142" s="35" t="str">
        <f t="shared" si="53"/>
        <v>NL_CAT_SPR_R1_C11</v>
      </c>
      <c r="N142" s="35" t="str">
        <f t="shared" si="53"/>
        <v>NL_CAT_SPR_R1_C12</v>
      </c>
      <c r="O142" s="35" t="str">
        <f t="shared" si="53"/>
        <v>NL_CAT_SPR_R1_C13</v>
      </c>
      <c r="P142" s="35" t="str">
        <f t="shared" si="53"/>
        <v>NL_CAT_SPR_R1_C14</v>
      </c>
      <c r="Q142" s="35" t="str">
        <f t="shared" si="53"/>
        <v>NL_CAT_SPR_R1_C15</v>
      </c>
      <c r="R142" s="35" t="str">
        <f t="shared" si="53"/>
        <v>NL_CAT_SPR_R1_C16</v>
      </c>
      <c r="S142" s="35" t="str">
        <f t="shared" si="53"/>
        <v>NL_CAT_SPR_R1_C17</v>
      </c>
      <c r="T142" s="35" t="str">
        <f t="shared" si="53"/>
        <v>NL_CAT_SPR_R1_C18</v>
      </c>
      <c r="U142" s="35" t="str">
        <f t="shared" si="53"/>
        <v>NL_CAT_SPR_R1_C19</v>
      </c>
      <c r="V142" s="35" t="str">
        <f t="shared" si="53"/>
        <v>NL_CAT_SPR_R1_C20</v>
      </c>
      <c r="W142" s="35" t="str">
        <f t="shared" ref="W142:AL144" si="54">"NL_CAT_PCT_" &amp; $B142 &amp; "_" &amp; W$141</f>
        <v>NL_CAT_PCT_R1_C21</v>
      </c>
      <c r="X142" s="35" t="str">
        <f t="shared" si="54"/>
        <v>NL_CAT_PCT_R1_C22</v>
      </c>
      <c r="Y142" s="35" t="str">
        <f t="shared" si="54"/>
        <v>NL_CAT_PCT_R1_C23</v>
      </c>
      <c r="Z142" s="35" t="str">
        <f t="shared" si="54"/>
        <v>NL_CAT_PCT_R1_C24</v>
      </c>
      <c r="AA142" s="35" t="str">
        <f t="shared" si="54"/>
        <v>NL_CAT_PCT_R1_C25</v>
      </c>
      <c r="AB142" s="35" t="str">
        <f t="shared" si="54"/>
        <v>NL_CAT_PCT_R1_C26</v>
      </c>
      <c r="AC142" s="35" t="str">
        <f t="shared" si="54"/>
        <v>NL_CAT_PCT_R1_C27</v>
      </c>
      <c r="AD142" s="35" t="str">
        <f t="shared" si="54"/>
        <v>NL_CAT_PCT_R1_C28</v>
      </c>
      <c r="AE142" s="35" t="str">
        <f t="shared" si="54"/>
        <v>NL_CAT_PCT_R1_C29</v>
      </c>
      <c r="AF142" s="35" t="str">
        <f t="shared" si="54"/>
        <v>NL_CAT_PCT_R1_C30</v>
      </c>
      <c r="AG142" s="35" t="str">
        <f t="shared" si="54"/>
        <v>NL_CAT_PCT_R1_C31</v>
      </c>
      <c r="AH142" s="35" t="str">
        <f t="shared" si="54"/>
        <v>NL_CAT_PCT_R1_C32</v>
      </c>
      <c r="AI142" s="35" t="str">
        <f t="shared" si="54"/>
        <v>NL_CAT_PCT_R1_C33</v>
      </c>
      <c r="AJ142" s="35" t="str">
        <f t="shared" si="54"/>
        <v>NL_CAT_PCT_R1_C34</v>
      </c>
      <c r="AK142" s="35" t="str">
        <f t="shared" si="54"/>
        <v>NL_CAT_PCT_R1_C35</v>
      </c>
      <c r="AL142" s="35" t="str">
        <f t="shared" si="54"/>
        <v>NL_CAT_PCT_R1_C36</v>
      </c>
      <c r="AM142" s="35" t="str">
        <f t="shared" ref="AM142:BX144" si="55">"NL_CAT_PCT_" &amp; $B142 &amp; "_" &amp; AM$141</f>
        <v>NL_CAT_PCT_R1_C37</v>
      </c>
      <c r="AN142" s="35" t="str">
        <f t="shared" si="55"/>
        <v>NL_CAT_PCT_R1_C38</v>
      </c>
      <c r="AO142" s="35" t="str">
        <f t="shared" si="55"/>
        <v>NL_CAT_PCT_R1_C39</v>
      </c>
      <c r="AP142" s="35" t="str">
        <f t="shared" si="55"/>
        <v>NL_CAT_PCT_R1_C40</v>
      </c>
      <c r="AQ142" s="35" t="str">
        <f t="shared" si="55"/>
        <v>NL_CAT_PCT_R1_C41</v>
      </c>
      <c r="AR142" s="35" t="str">
        <f t="shared" si="55"/>
        <v>NL_CAT_PCT_R1_C42</v>
      </c>
      <c r="AS142" s="35" t="str">
        <f t="shared" si="55"/>
        <v>NL_CAT_PCT_R1_C43</v>
      </c>
      <c r="AT142" s="35" t="str">
        <f t="shared" si="55"/>
        <v>NL_CAT_PCT_R1_C44</v>
      </c>
      <c r="AU142" s="35" t="str">
        <f t="shared" si="55"/>
        <v>NL_CAT_PCT_R1_C45</v>
      </c>
      <c r="AV142" s="35" t="str">
        <f t="shared" si="55"/>
        <v>NL_CAT_PCT_R1_C46</v>
      </c>
      <c r="AW142" s="35" t="str">
        <f t="shared" si="55"/>
        <v>NL_CAT_PCT_R1_C47</v>
      </c>
      <c r="AX142" s="35" t="str">
        <f t="shared" si="55"/>
        <v>NL_CAT_PCT_R1_C48</v>
      </c>
      <c r="AY142" s="35" t="str">
        <f t="shared" si="55"/>
        <v>NL_CAT_PCT_R1_C49</v>
      </c>
      <c r="AZ142" s="35" t="str">
        <f t="shared" si="55"/>
        <v>NL_CAT_PCT_R1_C50</v>
      </c>
      <c r="BA142" s="35" t="str">
        <f t="shared" si="55"/>
        <v>NL_CAT_PCT_R1_C51</v>
      </c>
      <c r="BB142" s="35" t="str">
        <f t="shared" si="55"/>
        <v>NL_CAT_PCT_R1_C52</v>
      </c>
      <c r="BC142" s="35" t="str">
        <f t="shared" si="55"/>
        <v>NL_CAT_PCT_R1_C53</v>
      </c>
      <c r="BD142" s="35" t="str">
        <f t="shared" si="55"/>
        <v>NL_CAT_PCT_R1_C54</v>
      </c>
      <c r="BE142" s="35" t="str">
        <f t="shared" si="55"/>
        <v>NL_CAT_PCT_R1_C55</v>
      </c>
      <c r="BF142" s="35" t="str">
        <f t="shared" si="55"/>
        <v>NL_CAT_PCT_R1_C56</v>
      </c>
      <c r="BG142" s="35" t="str">
        <f t="shared" si="55"/>
        <v>NL_CAT_PCT_R1_C57</v>
      </c>
      <c r="BH142" s="35" t="str">
        <f t="shared" si="55"/>
        <v>NL_CAT_PCT_R1_C58</v>
      </c>
      <c r="BI142" s="35" t="str">
        <f t="shared" si="55"/>
        <v>NL_CAT_PCT_R1_C59</v>
      </c>
      <c r="BJ142" s="35" t="str">
        <f t="shared" si="55"/>
        <v>NL_CAT_PCT_R1_C60</v>
      </c>
      <c r="BK142" s="35" t="str">
        <f t="shared" si="55"/>
        <v>NL_CAT_PCT_R1_C61</v>
      </c>
      <c r="BL142" s="35" t="str">
        <f t="shared" si="55"/>
        <v>NL_CAT_PCT_R1_C62</v>
      </c>
      <c r="BM142" s="35" t="str">
        <f t="shared" si="55"/>
        <v>NL_CAT_PCT_R1_C63</v>
      </c>
      <c r="BN142" s="35" t="str">
        <f t="shared" si="55"/>
        <v>NL_CAT_PCT_R1_C64</v>
      </c>
      <c r="BO142" s="35" t="str">
        <f t="shared" si="55"/>
        <v>NL_CAT_PCT_R1_C65</v>
      </c>
      <c r="BP142" s="35" t="str">
        <f t="shared" si="55"/>
        <v>NL_CAT_PCT_R1_C66</v>
      </c>
      <c r="BQ142" s="35" t="str">
        <f t="shared" si="55"/>
        <v>NL_CAT_PCT_R1_C67</v>
      </c>
      <c r="BR142" s="35" t="str">
        <f t="shared" si="55"/>
        <v>NL_CAT_PCT_R1_C68</v>
      </c>
      <c r="BS142" s="35" t="str">
        <f t="shared" si="55"/>
        <v>NL_CAT_PCT_R1_C69</v>
      </c>
      <c r="BT142" s="35" t="str">
        <f t="shared" si="55"/>
        <v>NL_CAT_PCT_R1_C70</v>
      </c>
      <c r="BU142" s="35" t="str">
        <f t="shared" si="55"/>
        <v>NL_CAT_PCT_R1_C71</v>
      </c>
      <c r="BV142" s="35" t="str">
        <f t="shared" si="55"/>
        <v>NL_CAT_PCT_R1_C72</v>
      </c>
      <c r="BW142" s="35" t="str">
        <f t="shared" si="55"/>
        <v>NL_CAT_PCT_R1_C73</v>
      </c>
      <c r="BX142" s="35" t="str">
        <f t="shared" si="55"/>
        <v>NL_CAT_PCT_R1_C74</v>
      </c>
    </row>
    <row r="143" spans="1:76" x14ac:dyDescent="0.35">
      <c r="A143" s="107"/>
      <c r="B143" s="130" t="s">
        <v>255</v>
      </c>
      <c r="C143" s="72" t="s">
        <v>559</v>
      </c>
      <c r="D143" s="132"/>
      <c r="E143" s="132"/>
      <c r="F143" s="132"/>
      <c r="G143" s="132"/>
      <c r="H143" s="140"/>
      <c r="I143" s="132"/>
      <c r="J143" s="132"/>
      <c r="K143" s="35" t="str">
        <f t="shared" si="53"/>
        <v>NL_CAT_SPR_R2_C9</v>
      </c>
      <c r="L143" s="35" t="str">
        <f t="shared" si="53"/>
        <v>NL_CAT_SPR_R2_C10</v>
      </c>
      <c r="M143" s="35" t="str">
        <f t="shared" si="53"/>
        <v>NL_CAT_SPR_R2_C11</v>
      </c>
      <c r="N143" s="35" t="str">
        <f t="shared" si="53"/>
        <v>NL_CAT_SPR_R2_C12</v>
      </c>
      <c r="O143" s="35" t="str">
        <f t="shared" si="53"/>
        <v>NL_CAT_SPR_R2_C13</v>
      </c>
      <c r="P143" s="35" t="str">
        <f t="shared" si="53"/>
        <v>NL_CAT_SPR_R2_C14</v>
      </c>
      <c r="Q143" s="35" t="str">
        <f t="shared" si="53"/>
        <v>NL_CAT_SPR_R2_C15</v>
      </c>
      <c r="R143" s="35" t="str">
        <f t="shared" si="53"/>
        <v>NL_CAT_SPR_R2_C16</v>
      </c>
      <c r="S143" s="35" t="str">
        <f t="shared" si="53"/>
        <v>NL_CAT_SPR_R2_C17</v>
      </c>
      <c r="T143" s="35" t="str">
        <f t="shared" si="53"/>
        <v>NL_CAT_SPR_R2_C18</v>
      </c>
      <c r="U143" s="35" t="str">
        <f t="shared" si="53"/>
        <v>NL_CAT_SPR_R2_C19</v>
      </c>
      <c r="V143" s="35" t="str">
        <f t="shared" si="53"/>
        <v>NL_CAT_SPR_R2_C20</v>
      </c>
      <c r="W143" s="35" t="str">
        <f t="shared" si="54"/>
        <v>NL_CAT_PCT_R2_C21</v>
      </c>
      <c r="X143" s="35" t="str">
        <f t="shared" si="54"/>
        <v>NL_CAT_PCT_R2_C22</v>
      </c>
      <c r="Y143" s="35" t="str">
        <f t="shared" si="54"/>
        <v>NL_CAT_PCT_R2_C23</v>
      </c>
      <c r="Z143" s="35" t="str">
        <f t="shared" si="54"/>
        <v>NL_CAT_PCT_R2_C24</v>
      </c>
      <c r="AA143" s="35" t="str">
        <f t="shared" si="54"/>
        <v>NL_CAT_PCT_R2_C25</v>
      </c>
      <c r="AB143" s="35" t="str">
        <f t="shared" si="54"/>
        <v>NL_CAT_PCT_R2_C26</v>
      </c>
      <c r="AC143" s="35" t="str">
        <f t="shared" si="54"/>
        <v>NL_CAT_PCT_R2_C27</v>
      </c>
      <c r="AD143" s="35" t="str">
        <f t="shared" si="54"/>
        <v>NL_CAT_PCT_R2_C28</v>
      </c>
      <c r="AE143" s="35" t="str">
        <f t="shared" si="54"/>
        <v>NL_CAT_PCT_R2_C29</v>
      </c>
      <c r="AF143" s="35" t="str">
        <f t="shared" si="54"/>
        <v>NL_CAT_PCT_R2_C30</v>
      </c>
      <c r="AG143" s="35" t="str">
        <f t="shared" si="54"/>
        <v>NL_CAT_PCT_R2_C31</v>
      </c>
      <c r="AH143" s="35" t="str">
        <f t="shared" si="54"/>
        <v>NL_CAT_PCT_R2_C32</v>
      </c>
      <c r="AI143" s="35" t="str">
        <f t="shared" si="54"/>
        <v>NL_CAT_PCT_R2_C33</v>
      </c>
      <c r="AJ143" s="35" t="str">
        <f t="shared" si="54"/>
        <v>NL_CAT_PCT_R2_C34</v>
      </c>
      <c r="AK143" s="35" t="str">
        <f t="shared" si="54"/>
        <v>NL_CAT_PCT_R2_C35</v>
      </c>
      <c r="AL143" s="35" t="str">
        <f t="shared" si="54"/>
        <v>NL_CAT_PCT_R2_C36</v>
      </c>
      <c r="AM143" s="35" t="str">
        <f t="shared" si="55"/>
        <v>NL_CAT_PCT_R2_C37</v>
      </c>
      <c r="AN143" s="35" t="str">
        <f t="shared" si="55"/>
        <v>NL_CAT_PCT_R2_C38</v>
      </c>
      <c r="AO143" s="35" t="str">
        <f t="shared" si="55"/>
        <v>NL_CAT_PCT_R2_C39</v>
      </c>
      <c r="AP143" s="35" t="str">
        <f t="shared" si="55"/>
        <v>NL_CAT_PCT_R2_C40</v>
      </c>
      <c r="AQ143" s="35" t="str">
        <f t="shared" si="55"/>
        <v>NL_CAT_PCT_R2_C41</v>
      </c>
      <c r="AR143" s="35" t="str">
        <f t="shared" si="55"/>
        <v>NL_CAT_PCT_R2_C42</v>
      </c>
      <c r="AS143" s="35" t="str">
        <f t="shared" si="55"/>
        <v>NL_CAT_PCT_R2_C43</v>
      </c>
      <c r="AT143" s="35" t="str">
        <f t="shared" si="55"/>
        <v>NL_CAT_PCT_R2_C44</v>
      </c>
      <c r="AU143" s="35" t="str">
        <f t="shared" si="55"/>
        <v>NL_CAT_PCT_R2_C45</v>
      </c>
      <c r="AV143" s="35" t="str">
        <f t="shared" si="55"/>
        <v>NL_CAT_PCT_R2_C46</v>
      </c>
      <c r="AW143" s="35" t="str">
        <f t="shared" si="55"/>
        <v>NL_CAT_PCT_R2_C47</v>
      </c>
      <c r="AX143" s="35" t="str">
        <f t="shared" si="55"/>
        <v>NL_CAT_PCT_R2_C48</v>
      </c>
      <c r="AY143" s="35" t="str">
        <f t="shared" si="55"/>
        <v>NL_CAT_PCT_R2_C49</v>
      </c>
      <c r="AZ143" s="35" t="str">
        <f t="shared" si="55"/>
        <v>NL_CAT_PCT_R2_C50</v>
      </c>
      <c r="BA143" s="35" t="str">
        <f t="shared" si="55"/>
        <v>NL_CAT_PCT_R2_C51</v>
      </c>
      <c r="BB143" s="35" t="str">
        <f t="shared" si="55"/>
        <v>NL_CAT_PCT_R2_C52</v>
      </c>
      <c r="BC143" s="35" t="str">
        <f t="shared" si="55"/>
        <v>NL_CAT_PCT_R2_C53</v>
      </c>
      <c r="BD143" s="35" t="str">
        <f t="shared" si="55"/>
        <v>NL_CAT_PCT_R2_C54</v>
      </c>
      <c r="BE143" s="35" t="str">
        <f t="shared" si="55"/>
        <v>NL_CAT_PCT_R2_C55</v>
      </c>
      <c r="BF143" s="35" t="str">
        <f t="shared" si="55"/>
        <v>NL_CAT_PCT_R2_C56</v>
      </c>
      <c r="BG143" s="35" t="str">
        <f t="shared" si="55"/>
        <v>NL_CAT_PCT_R2_C57</v>
      </c>
      <c r="BH143" s="35" t="str">
        <f t="shared" si="55"/>
        <v>NL_CAT_PCT_R2_C58</v>
      </c>
      <c r="BI143" s="35" t="str">
        <f t="shared" si="55"/>
        <v>NL_CAT_PCT_R2_C59</v>
      </c>
      <c r="BJ143" s="35" t="str">
        <f t="shared" si="55"/>
        <v>NL_CAT_PCT_R2_C60</v>
      </c>
      <c r="BK143" s="35" t="str">
        <f t="shared" si="55"/>
        <v>NL_CAT_PCT_R2_C61</v>
      </c>
      <c r="BL143" s="35" t="str">
        <f t="shared" si="55"/>
        <v>NL_CAT_PCT_R2_C62</v>
      </c>
      <c r="BM143" s="35" t="str">
        <f t="shared" si="55"/>
        <v>NL_CAT_PCT_R2_C63</v>
      </c>
      <c r="BN143" s="35" t="str">
        <f t="shared" si="55"/>
        <v>NL_CAT_PCT_R2_C64</v>
      </c>
      <c r="BO143" s="35" t="str">
        <f t="shared" si="55"/>
        <v>NL_CAT_PCT_R2_C65</v>
      </c>
      <c r="BP143" s="35" t="str">
        <f t="shared" si="55"/>
        <v>NL_CAT_PCT_R2_C66</v>
      </c>
      <c r="BQ143" s="35" t="str">
        <f t="shared" si="55"/>
        <v>NL_CAT_PCT_R2_C67</v>
      </c>
      <c r="BR143" s="35" t="str">
        <f t="shared" si="55"/>
        <v>NL_CAT_PCT_R2_C68</v>
      </c>
      <c r="BS143" s="35" t="str">
        <f t="shared" si="55"/>
        <v>NL_CAT_PCT_R2_C69</v>
      </c>
      <c r="BT143" s="35" t="str">
        <f t="shared" si="55"/>
        <v>NL_CAT_PCT_R2_C70</v>
      </c>
      <c r="BU143" s="35" t="str">
        <f t="shared" si="55"/>
        <v>NL_CAT_PCT_R2_C71</v>
      </c>
      <c r="BV143" s="35" t="str">
        <f t="shared" si="55"/>
        <v>NL_CAT_PCT_R2_C72</v>
      </c>
      <c r="BW143" s="35" t="str">
        <f t="shared" si="55"/>
        <v>NL_CAT_PCT_R2_C73</v>
      </c>
      <c r="BX143" s="35" t="str">
        <f t="shared" si="55"/>
        <v>NL_CAT_PCT_R2_C74</v>
      </c>
    </row>
    <row r="144" spans="1:76" x14ac:dyDescent="0.35">
      <c r="A144" s="107"/>
      <c r="B144" s="130" t="s">
        <v>256</v>
      </c>
      <c r="C144" s="72" t="s">
        <v>560</v>
      </c>
      <c r="D144" s="132"/>
      <c r="E144" s="132"/>
      <c r="F144" s="132"/>
      <c r="G144" s="132"/>
      <c r="H144" s="140"/>
      <c r="I144" s="132"/>
      <c r="J144" s="132"/>
      <c r="K144" s="35" t="str">
        <f t="shared" si="53"/>
        <v>NL_CAT_SPR_R3_C9</v>
      </c>
      <c r="L144" s="35" t="str">
        <f t="shared" si="53"/>
        <v>NL_CAT_SPR_R3_C10</v>
      </c>
      <c r="M144" s="35" t="str">
        <f t="shared" si="53"/>
        <v>NL_CAT_SPR_R3_C11</v>
      </c>
      <c r="N144" s="35" t="str">
        <f t="shared" si="53"/>
        <v>NL_CAT_SPR_R3_C12</v>
      </c>
      <c r="O144" s="35" t="str">
        <f t="shared" si="53"/>
        <v>NL_CAT_SPR_R3_C13</v>
      </c>
      <c r="P144" s="35" t="str">
        <f t="shared" si="53"/>
        <v>NL_CAT_SPR_R3_C14</v>
      </c>
      <c r="Q144" s="35" t="str">
        <f t="shared" si="53"/>
        <v>NL_CAT_SPR_R3_C15</v>
      </c>
      <c r="R144" s="35" t="str">
        <f t="shared" si="53"/>
        <v>NL_CAT_SPR_R3_C16</v>
      </c>
      <c r="S144" s="35" t="str">
        <f t="shared" si="53"/>
        <v>NL_CAT_SPR_R3_C17</v>
      </c>
      <c r="T144" s="35" t="str">
        <f t="shared" si="53"/>
        <v>NL_CAT_SPR_R3_C18</v>
      </c>
      <c r="U144" s="35" t="str">
        <f t="shared" si="53"/>
        <v>NL_CAT_SPR_R3_C19</v>
      </c>
      <c r="V144" s="35" t="str">
        <f t="shared" si="53"/>
        <v>NL_CAT_SPR_R3_C20</v>
      </c>
      <c r="W144" s="35" t="str">
        <f t="shared" si="54"/>
        <v>NL_CAT_PCT_R3_C21</v>
      </c>
      <c r="X144" s="35" t="str">
        <f t="shared" si="54"/>
        <v>NL_CAT_PCT_R3_C22</v>
      </c>
      <c r="Y144" s="35" t="str">
        <f t="shared" si="54"/>
        <v>NL_CAT_PCT_R3_C23</v>
      </c>
      <c r="Z144" s="35" t="str">
        <f t="shared" si="54"/>
        <v>NL_CAT_PCT_R3_C24</v>
      </c>
      <c r="AA144" s="35" t="str">
        <f t="shared" si="54"/>
        <v>NL_CAT_PCT_R3_C25</v>
      </c>
      <c r="AB144" s="35" t="str">
        <f t="shared" si="54"/>
        <v>NL_CAT_PCT_R3_C26</v>
      </c>
      <c r="AC144" s="35" t="str">
        <f t="shared" si="54"/>
        <v>NL_CAT_PCT_R3_C27</v>
      </c>
      <c r="AD144" s="35" t="str">
        <f t="shared" si="54"/>
        <v>NL_CAT_PCT_R3_C28</v>
      </c>
      <c r="AE144" s="35" t="str">
        <f t="shared" si="54"/>
        <v>NL_CAT_PCT_R3_C29</v>
      </c>
      <c r="AF144" s="35" t="str">
        <f t="shared" si="54"/>
        <v>NL_CAT_PCT_R3_C30</v>
      </c>
      <c r="AG144" s="35" t="str">
        <f t="shared" si="54"/>
        <v>NL_CAT_PCT_R3_C31</v>
      </c>
      <c r="AH144" s="35" t="str">
        <f t="shared" si="54"/>
        <v>NL_CAT_PCT_R3_C32</v>
      </c>
      <c r="AI144" s="35" t="str">
        <f t="shared" si="54"/>
        <v>NL_CAT_PCT_R3_C33</v>
      </c>
      <c r="AJ144" s="35" t="str">
        <f t="shared" si="54"/>
        <v>NL_CAT_PCT_R3_C34</v>
      </c>
      <c r="AK144" s="35" t="str">
        <f t="shared" si="54"/>
        <v>NL_CAT_PCT_R3_C35</v>
      </c>
      <c r="AL144" s="35" t="str">
        <f t="shared" si="54"/>
        <v>NL_CAT_PCT_R3_C36</v>
      </c>
      <c r="AM144" s="35" t="str">
        <f t="shared" si="55"/>
        <v>NL_CAT_PCT_R3_C37</v>
      </c>
      <c r="AN144" s="35" t="str">
        <f t="shared" si="55"/>
        <v>NL_CAT_PCT_R3_C38</v>
      </c>
      <c r="AO144" s="35" t="str">
        <f t="shared" si="55"/>
        <v>NL_CAT_PCT_R3_C39</v>
      </c>
      <c r="AP144" s="35" t="str">
        <f t="shared" si="55"/>
        <v>NL_CAT_PCT_R3_C40</v>
      </c>
      <c r="AQ144" s="35" t="str">
        <f t="shared" si="55"/>
        <v>NL_CAT_PCT_R3_C41</v>
      </c>
      <c r="AR144" s="35" t="str">
        <f t="shared" si="55"/>
        <v>NL_CAT_PCT_R3_C42</v>
      </c>
      <c r="AS144" s="35" t="str">
        <f t="shared" si="55"/>
        <v>NL_CAT_PCT_R3_C43</v>
      </c>
      <c r="AT144" s="35" t="str">
        <f t="shared" si="55"/>
        <v>NL_CAT_PCT_R3_C44</v>
      </c>
      <c r="AU144" s="35" t="str">
        <f t="shared" si="55"/>
        <v>NL_CAT_PCT_R3_C45</v>
      </c>
      <c r="AV144" s="35" t="str">
        <f t="shared" si="55"/>
        <v>NL_CAT_PCT_R3_C46</v>
      </c>
      <c r="AW144" s="35" t="str">
        <f t="shared" si="55"/>
        <v>NL_CAT_PCT_R3_C47</v>
      </c>
      <c r="AX144" s="35" t="str">
        <f t="shared" si="55"/>
        <v>NL_CAT_PCT_R3_C48</v>
      </c>
      <c r="AY144" s="35" t="str">
        <f t="shared" si="55"/>
        <v>NL_CAT_PCT_R3_C49</v>
      </c>
      <c r="AZ144" s="35" t="str">
        <f t="shared" si="55"/>
        <v>NL_CAT_PCT_R3_C50</v>
      </c>
      <c r="BA144" s="35" t="str">
        <f t="shared" si="55"/>
        <v>NL_CAT_PCT_R3_C51</v>
      </c>
      <c r="BB144" s="35" t="str">
        <f t="shared" si="55"/>
        <v>NL_CAT_PCT_R3_C52</v>
      </c>
      <c r="BC144" s="35" t="str">
        <f t="shared" si="55"/>
        <v>NL_CAT_PCT_R3_C53</v>
      </c>
      <c r="BD144" s="35" t="str">
        <f t="shared" si="55"/>
        <v>NL_CAT_PCT_R3_C54</v>
      </c>
      <c r="BE144" s="35" t="str">
        <f t="shared" si="55"/>
        <v>NL_CAT_PCT_R3_C55</v>
      </c>
      <c r="BF144" s="35" t="str">
        <f t="shared" si="55"/>
        <v>NL_CAT_PCT_R3_C56</v>
      </c>
      <c r="BG144" s="35" t="str">
        <f t="shared" si="55"/>
        <v>NL_CAT_PCT_R3_C57</v>
      </c>
      <c r="BH144" s="35" t="str">
        <f t="shared" si="55"/>
        <v>NL_CAT_PCT_R3_C58</v>
      </c>
      <c r="BI144" s="35" t="str">
        <f t="shared" si="55"/>
        <v>NL_CAT_PCT_R3_C59</v>
      </c>
      <c r="BJ144" s="35" t="str">
        <f t="shared" si="55"/>
        <v>NL_CAT_PCT_R3_C60</v>
      </c>
      <c r="BK144" s="35" t="str">
        <f t="shared" si="55"/>
        <v>NL_CAT_PCT_R3_C61</v>
      </c>
      <c r="BL144" s="35" t="str">
        <f t="shared" si="55"/>
        <v>NL_CAT_PCT_R3_C62</v>
      </c>
      <c r="BM144" s="35" t="str">
        <f t="shared" si="55"/>
        <v>NL_CAT_PCT_R3_C63</v>
      </c>
      <c r="BN144" s="35" t="str">
        <f t="shared" si="55"/>
        <v>NL_CAT_PCT_R3_C64</v>
      </c>
      <c r="BO144" s="35" t="str">
        <f t="shared" si="55"/>
        <v>NL_CAT_PCT_R3_C65</v>
      </c>
      <c r="BP144" s="35" t="str">
        <f t="shared" si="55"/>
        <v>NL_CAT_PCT_R3_C66</v>
      </c>
      <c r="BQ144" s="35" t="str">
        <f t="shared" si="55"/>
        <v>NL_CAT_PCT_R3_C67</v>
      </c>
      <c r="BR144" s="35" t="str">
        <f t="shared" si="55"/>
        <v>NL_CAT_PCT_R3_C68</v>
      </c>
      <c r="BS144" s="35" t="str">
        <f t="shared" si="55"/>
        <v>NL_CAT_PCT_R3_C69</v>
      </c>
      <c r="BT144" s="35" t="str">
        <f t="shared" si="55"/>
        <v>NL_CAT_PCT_R3_C70</v>
      </c>
      <c r="BU144" s="35" t="str">
        <f t="shared" si="55"/>
        <v>NL_CAT_PCT_R3_C71</v>
      </c>
      <c r="BV144" s="35" t="str">
        <f t="shared" si="55"/>
        <v>NL_CAT_PCT_R3_C72</v>
      </c>
      <c r="BW144" s="35" t="str">
        <f t="shared" si="55"/>
        <v>NL_CAT_PCT_R3_C73</v>
      </c>
      <c r="BX144" s="35" t="str">
        <f t="shared" si="55"/>
        <v>NL_CAT_PCT_R3_C74</v>
      </c>
    </row>
    <row r="145" spans="1:76" x14ac:dyDescent="0.35">
      <c r="A145" s="107"/>
      <c r="B145" s="130" t="s">
        <v>254</v>
      </c>
      <c r="C145" s="35" t="str">
        <f t="shared" ref="C145:J152" si="56">"NL_NCP_XXX_" &amp; $B145 &amp; "_" &amp; C$141</f>
        <v>NL_NCP_XXX_R1_C1</v>
      </c>
      <c r="D145" s="35" t="str">
        <f t="shared" si="56"/>
        <v>NL_NCP_XXX_R1_C2</v>
      </c>
      <c r="E145" s="35" t="str">
        <f t="shared" si="56"/>
        <v>NL_NCP_XXX_R1_C3</v>
      </c>
      <c r="F145" s="35" t="str">
        <f t="shared" si="56"/>
        <v>NL_NCP_XXX_R1_C4</v>
      </c>
      <c r="G145" s="35" t="str">
        <f t="shared" si="56"/>
        <v>NL_NCP_XXX_R1_C5</v>
      </c>
      <c r="H145" s="35" t="str">
        <f t="shared" si="56"/>
        <v>NL_NCP_XXX_R1_C6</v>
      </c>
      <c r="I145" s="35" t="str">
        <f t="shared" si="56"/>
        <v>NL_NCP_XXX_R1_C7</v>
      </c>
      <c r="J145" s="35" t="str">
        <f t="shared" si="56"/>
        <v>NL_NCP_XXX_R1_C8</v>
      </c>
      <c r="K145" s="35" t="str">
        <f t="shared" ref="K145:V148" si="57">"NL_NCP_SPR_" &amp; $B145 &amp; "_" &amp; K$141</f>
        <v>NL_NCP_SPR_R1_C9</v>
      </c>
      <c r="L145" s="35" t="str">
        <f t="shared" si="57"/>
        <v>NL_NCP_SPR_R1_C10</v>
      </c>
      <c r="M145" s="35" t="str">
        <f t="shared" si="57"/>
        <v>NL_NCP_SPR_R1_C11</v>
      </c>
      <c r="N145" s="35" t="str">
        <f t="shared" si="57"/>
        <v>NL_NCP_SPR_R1_C12</v>
      </c>
      <c r="O145" s="35" t="str">
        <f t="shared" si="57"/>
        <v>NL_NCP_SPR_R1_C13</v>
      </c>
      <c r="P145" s="35" t="str">
        <f t="shared" si="57"/>
        <v>NL_NCP_SPR_R1_C14</v>
      </c>
      <c r="Q145" s="35" t="str">
        <f t="shared" si="57"/>
        <v>NL_NCP_SPR_R1_C15</v>
      </c>
      <c r="R145" s="35" t="str">
        <f t="shared" si="57"/>
        <v>NL_NCP_SPR_R1_C16</v>
      </c>
      <c r="S145" s="35" t="str">
        <f t="shared" si="57"/>
        <v>NL_NCP_SPR_R1_C17</v>
      </c>
      <c r="T145" s="35" t="str">
        <f t="shared" si="57"/>
        <v>NL_NCP_SPR_R1_C18</v>
      </c>
      <c r="U145" s="35" t="str">
        <f t="shared" si="57"/>
        <v>NL_NCP_SPR_R1_C19</v>
      </c>
      <c r="V145" s="35" t="str">
        <f t="shared" si="57"/>
        <v>NL_NCP_SPR_R1_C20</v>
      </c>
      <c r="W145" s="35" t="str">
        <f t="shared" ref="W145:AL148" si="58">"NL_NCP_PCT_" &amp; $B145 &amp; "_" &amp; W$141</f>
        <v>NL_NCP_PCT_R1_C21</v>
      </c>
      <c r="X145" s="35" t="str">
        <f t="shared" si="58"/>
        <v>NL_NCP_PCT_R1_C22</v>
      </c>
      <c r="Y145" s="35" t="str">
        <f t="shared" si="58"/>
        <v>NL_NCP_PCT_R1_C23</v>
      </c>
      <c r="Z145" s="35" t="str">
        <f t="shared" si="58"/>
        <v>NL_NCP_PCT_R1_C24</v>
      </c>
      <c r="AA145" s="35" t="str">
        <f t="shared" si="58"/>
        <v>NL_NCP_PCT_R1_C25</v>
      </c>
      <c r="AB145" s="35" t="str">
        <f t="shared" si="58"/>
        <v>NL_NCP_PCT_R1_C26</v>
      </c>
      <c r="AC145" s="35" t="str">
        <f t="shared" si="58"/>
        <v>NL_NCP_PCT_R1_C27</v>
      </c>
      <c r="AD145" s="35" t="str">
        <f t="shared" si="58"/>
        <v>NL_NCP_PCT_R1_C28</v>
      </c>
      <c r="AE145" s="35" t="str">
        <f t="shared" si="58"/>
        <v>NL_NCP_PCT_R1_C29</v>
      </c>
      <c r="AF145" s="35" t="str">
        <f t="shared" si="58"/>
        <v>NL_NCP_PCT_R1_C30</v>
      </c>
      <c r="AG145" s="35" t="str">
        <f t="shared" si="58"/>
        <v>NL_NCP_PCT_R1_C31</v>
      </c>
      <c r="AH145" s="35" t="str">
        <f t="shared" si="58"/>
        <v>NL_NCP_PCT_R1_C32</v>
      </c>
      <c r="AI145" s="35" t="str">
        <f t="shared" si="58"/>
        <v>NL_NCP_PCT_R1_C33</v>
      </c>
      <c r="AJ145" s="35" t="str">
        <f t="shared" si="58"/>
        <v>NL_NCP_PCT_R1_C34</v>
      </c>
      <c r="AK145" s="35" t="str">
        <f t="shared" si="58"/>
        <v>NL_NCP_PCT_R1_C35</v>
      </c>
      <c r="AL145" s="35" t="str">
        <f t="shared" si="58"/>
        <v>NL_NCP_PCT_R1_C36</v>
      </c>
      <c r="AM145" s="35" t="str">
        <f t="shared" ref="AM145:BX148" si="59">"NL_NCP_PCT_" &amp; $B145 &amp; "_" &amp; AM$141</f>
        <v>NL_NCP_PCT_R1_C37</v>
      </c>
      <c r="AN145" s="35" t="str">
        <f t="shared" si="59"/>
        <v>NL_NCP_PCT_R1_C38</v>
      </c>
      <c r="AO145" s="35" t="str">
        <f t="shared" si="59"/>
        <v>NL_NCP_PCT_R1_C39</v>
      </c>
      <c r="AP145" s="35" t="str">
        <f t="shared" si="59"/>
        <v>NL_NCP_PCT_R1_C40</v>
      </c>
      <c r="AQ145" s="35" t="str">
        <f t="shared" si="59"/>
        <v>NL_NCP_PCT_R1_C41</v>
      </c>
      <c r="AR145" s="35" t="str">
        <f t="shared" si="59"/>
        <v>NL_NCP_PCT_R1_C42</v>
      </c>
      <c r="AS145" s="35" t="str">
        <f t="shared" si="59"/>
        <v>NL_NCP_PCT_R1_C43</v>
      </c>
      <c r="AT145" s="35" t="str">
        <f t="shared" si="59"/>
        <v>NL_NCP_PCT_R1_C44</v>
      </c>
      <c r="AU145" s="35" t="str">
        <f t="shared" si="59"/>
        <v>NL_NCP_PCT_R1_C45</v>
      </c>
      <c r="AV145" s="35" t="str">
        <f t="shared" si="59"/>
        <v>NL_NCP_PCT_R1_C46</v>
      </c>
      <c r="AW145" s="35" t="str">
        <f t="shared" si="59"/>
        <v>NL_NCP_PCT_R1_C47</v>
      </c>
      <c r="AX145" s="35" t="str">
        <f t="shared" si="59"/>
        <v>NL_NCP_PCT_R1_C48</v>
      </c>
      <c r="AY145" s="35" t="str">
        <f t="shared" si="59"/>
        <v>NL_NCP_PCT_R1_C49</v>
      </c>
      <c r="AZ145" s="35" t="str">
        <f t="shared" si="59"/>
        <v>NL_NCP_PCT_R1_C50</v>
      </c>
      <c r="BA145" s="35" t="str">
        <f t="shared" si="59"/>
        <v>NL_NCP_PCT_R1_C51</v>
      </c>
      <c r="BB145" s="35" t="str">
        <f t="shared" si="59"/>
        <v>NL_NCP_PCT_R1_C52</v>
      </c>
      <c r="BC145" s="35" t="str">
        <f t="shared" si="59"/>
        <v>NL_NCP_PCT_R1_C53</v>
      </c>
      <c r="BD145" s="35" t="str">
        <f t="shared" si="59"/>
        <v>NL_NCP_PCT_R1_C54</v>
      </c>
      <c r="BE145" s="35" t="str">
        <f t="shared" si="59"/>
        <v>NL_NCP_PCT_R1_C55</v>
      </c>
      <c r="BF145" s="35" t="str">
        <f t="shared" si="59"/>
        <v>NL_NCP_PCT_R1_C56</v>
      </c>
      <c r="BG145" s="35" t="str">
        <f t="shared" si="59"/>
        <v>NL_NCP_PCT_R1_C57</v>
      </c>
      <c r="BH145" s="35" t="str">
        <f t="shared" si="59"/>
        <v>NL_NCP_PCT_R1_C58</v>
      </c>
      <c r="BI145" s="35" t="str">
        <f t="shared" si="59"/>
        <v>NL_NCP_PCT_R1_C59</v>
      </c>
      <c r="BJ145" s="35" t="str">
        <f t="shared" si="59"/>
        <v>NL_NCP_PCT_R1_C60</v>
      </c>
      <c r="BK145" s="35" t="str">
        <f t="shared" si="59"/>
        <v>NL_NCP_PCT_R1_C61</v>
      </c>
      <c r="BL145" s="35" t="str">
        <f t="shared" si="59"/>
        <v>NL_NCP_PCT_R1_C62</v>
      </c>
      <c r="BM145" s="35" t="str">
        <f t="shared" si="59"/>
        <v>NL_NCP_PCT_R1_C63</v>
      </c>
      <c r="BN145" s="35" t="str">
        <f t="shared" si="59"/>
        <v>NL_NCP_PCT_R1_C64</v>
      </c>
      <c r="BO145" s="35" t="str">
        <f t="shared" si="59"/>
        <v>NL_NCP_PCT_R1_C65</v>
      </c>
      <c r="BP145" s="35" t="str">
        <f t="shared" si="59"/>
        <v>NL_NCP_PCT_R1_C66</v>
      </c>
      <c r="BQ145" s="35" t="str">
        <f t="shared" si="59"/>
        <v>NL_NCP_PCT_R1_C67</v>
      </c>
      <c r="BR145" s="35" t="str">
        <f t="shared" si="59"/>
        <v>NL_NCP_PCT_R1_C68</v>
      </c>
      <c r="BS145" s="35" t="str">
        <f t="shared" si="59"/>
        <v>NL_NCP_PCT_R1_C69</v>
      </c>
      <c r="BT145" s="35" t="str">
        <f t="shared" si="59"/>
        <v>NL_NCP_PCT_R1_C70</v>
      </c>
      <c r="BU145" s="35" t="str">
        <f t="shared" si="59"/>
        <v>NL_NCP_PCT_R1_C71</v>
      </c>
      <c r="BV145" s="35" t="str">
        <f t="shared" si="59"/>
        <v>NL_NCP_PCT_R1_C72</v>
      </c>
      <c r="BW145" s="35" t="str">
        <f t="shared" si="59"/>
        <v>NL_NCP_PCT_R1_C73</v>
      </c>
      <c r="BX145" s="35" t="str">
        <f t="shared" si="59"/>
        <v>NL_NCP_PCT_R1_C74</v>
      </c>
    </row>
    <row r="146" spans="1:76" x14ac:dyDescent="0.35">
      <c r="A146" s="107"/>
      <c r="B146" s="130" t="s">
        <v>255</v>
      </c>
      <c r="C146" s="35" t="str">
        <f t="shared" si="56"/>
        <v>NL_NCP_XXX_R2_C1</v>
      </c>
      <c r="D146" s="35" t="str">
        <f t="shared" si="56"/>
        <v>NL_NCP_XXX_R2_C2</v>
      </c>
      <c r="E146" s="35" t="str">
        <f t="shared" si="56"/>
        <v>NL_NCP_XXX_R2_C3</v>
      </c>
      <c r="F146" s="35" t="str">
        <f t="shared" si="56"/>
        <v>NL_NCP_XXX_R2_C4</v>
      </c>
      <c r="G146" s="35" t="str">
        <f t="shared" si="56"/>
        <v>NL_NCP_XXX_R2_C5</v>
      </c>
      <c r="H146" s="35" t="str">
        <f t="shared" si="56"/>
        <v>NL_NCP_XXX_R2_C6</v>
      </c>
      <c r="I146" s="35" t="str">
        <f t="shared" si="56"/>
        <v>NL_NCP_XXX_R2_C7</v>
      </c>
      <c r="J146" s="35" t="str">
        <f t="shared" si="56"/>
        <v>NL_NCP_XXX_R2_C8</v>
      </c>
      <c r="K146" s="35" t="str">
        <f t="shared" si="57"/>
        <v>NL_NCP_SPR_R2_C9</v>
      </c>
      <c r="L146" s="35" t="str">
        <f t="shared" si="57"/>
        <v>NL_NCP_SPR_R2_C10</v>
      </c>
      <c r="M146" s="35" t="str">
        <f t="shared" si="57"/>
        <v>NL_NCP_SPR_R2_C11</v>
      </c>
      <c r="N146" s="35" t="str">
        <f t="shared" si="57"/>
        <v>NL_NCP_SPR_R2_C12</v>
      </c>
      <c r="O146" s="35" t="str">
        <f t="shared" si="57"/>
        <v>NL_NCP_SPR_R2_C13</v>
      </c>
      <c r="P146" s="35" t="str">
        <f t="shared" si="57"/>
        <v>NL_NCP_SPR_R2_C14</v>
      </c>
      <c r="Q146" s="35" t="str">
        <f t="shared" si="57"/>
        <v>NL_NCP_SPR_R2_C15</v>
      </c>
      <c r="R146" s="35" t="str">
        <f t="shared" si="57"/>
        <v>NL_NCP_SPR_R2_C16</v>
      </c>
      <c r="S146" s="35" t="str">
        <f t="shared" si="57"/>
        <v>NL_NCP_SPR_R2_C17</v>
      </c>
      <c r="T146" s="35" t="str">
        <f t="shared" si="57"/>
        <v>NL_NCP_SPR_R2_C18</v>
      </c>
      <c r="U146" s="35" t="str">
        <f t="shared" si="57"/>
        <v>NL_NCP_SPR_R2_C19</v>
      </c>
      <c r="V146" s="35" t="str">
        <f t="shared" si="57"/>
        <v>NL_NCP_SPR_R2_C20</v>
      </c>
      <c r="W146" s="35" t="str">
        <f t="shared" si="58"/>
        <v>NL_NCP_PCT_R2_C21</v>
      </c>
      <c r="X146" s="35" t="str">
        <f t="shared" si="58"/>
        <v>NL_NCP_PCT_R2_C22</v>
      </c>
      <c r="Y146" s="35" t="str">
        <f t="shared" si="58"/>
        <v>NL_NCP_PCT_R2_C23</v>
      </c>
      <c r="Z146" s="35" t="str">
        <f t="shared" si="58"/>
        <v>NL_NCP_PCT_R2_C24</v>
      </c>
      <c r="AA146" s="35" t="str">
        <f t="shared" si="58"/>
        <v>NL_NCP_PCT_R2_C25</v>
      </c>
      <c r="AB146" s="35" t="str">
        <f t="shared" si="58"/>
        <v>NL_NCP_PCT_R2_C26</v>
      </c>
      <c r="AC146" s="35" t="str">
        <f t="shared" si="58"/>
        <v>NL_NCP_PCT_R2_C27</v>
      </c>
      <c r="AD146" s="35" t="str">
        <f t="shared" si="58"/>
        <v>NL_NCP_PCT_R2_C28</v>
      </c>
      <c r="AE146" s="35" t="str">
        <f t="shared" si="58"/>
        <v>NL_NCP_PCT_R2_C29</v>
      </c>
      <c r="AF146" s="35" t="str">
        <f t="shared" si="58"/>
        <v>NL_NCP_PCT_R2_C30</v>
      </c>
      <c r="AG146" s="35" t="str">
        <f t="shared" si="58"/>
        <v>NL_NCP_PCT_R2_C31</v>
      </c>
      <c r="AH146" s="35" t="str">
        <f t="shared" si="58"/>
        <v>NL_NCP_PCT_R2_C32</v>
      </c>
      <c r="AI146" s="35" t="str">
        <f t="shared" si="58"/>
        <v>NL_NCP_PCT_R2_C33</v>
      </c>
      <c r="AJ146" s="35" t="str">
        <f t="shared" si="58"/>
        <v>NL_NCP_PCT_R2_C34</v>
      </c>
      <c r="AK146" s="35" t="str">
        <f t="shared" si="58"/>
        <v>NL_NCP_PCT_R2_C35</v>
      </c>
      <c r="AL146" s="35" t="str">
        <f t="shared" si="58"/>
        <v>NL_NCP_PCT_R2_C36</v>
      </c>
      <c r="AM146" s="35" t="str">
        <f t="shared" si="59"/>
        <v>NL_NCP_PCT_R2_C37</v>
      </c>
      <c r="AN146" s="35" t="str">
        <f t="shared" si="59"/>
        <v>NL_NCP_PCT_R2_C38</v>
      </c>
      <c r="AO146" s="35" t="str">
        <f t="shared" si="59"/>
        <v>NL_NCP_PCT_R2_C39</v>
      </c>
      <c r="AP146" s="35" t="str">
        <f t="shared" si="59"/>
        <v>NL_NCP_PCT_R2_C40</v>
      </c>
      <c r="AQ146" s="35" t="str">
        <f t="shared" si="59"/>
        <v>NL_NCP_PCT_R2_C41</v>
      </c>
      <c r="AR146" s="35" t="str">
        <f t="shared" si="59"/>
        <v>NL_NCP_PCT_R2_C42</v>
      </c>
      <c r="AS146" s="35" t="str">
        <f t="shared" si="59"/>
        <v>NL_NCP_PCT_R2_C43</v>
      </c>
      <c r="AT146" s="35" t="str">
        <f t="shared" si="59"/>
        <v>NL_NCP_PCT_R2_C44</v>
      </c>
      <c r="AU146" s="35" t="str">
        <f t="shared" si="59"/>
        <v>NL_NCP_PCT_R2_C45</v>
      </c>
      <c r="AV146" s="35" t="str">
        <f t="shared" si="59"/>
        <v>NL_NCP_PCT_R2_C46</v>
      </c>
      <c r="AW146" s="35" t="str">
        <f t="shared" si="59"/>
        <v>NL_NCP_PCT_R2_C47</v>
      </c>
      <c r="AX146" s="35" t="str">
        <f t="shared" si="59"/>
        <v>NL_NCP_PCT_R2_C48</v>
      </c>
      <c r="AY146" s="35" t="str">
        <f t="shared" si="59"/>
        <v>NL_NCP_PCT_R2_C49</v>
      </c>
      <c r="AZ146" s="35" t="str">
        <f t="shared" si="59"/>
        <v>NL_NCP_PCT_R2_C50</v>
      </c>
      <c r="BA146" s="35" t="str">
        <f t="shared" si="59"/>
        <v>NL_NCP_PCT_R2_C51</v>
      </c>
      <c r="BB146" s="35" t="str">
        <f t="shared" si="59"/>
        <v>NL_NCP_PCT_R2_C52</v>
      </c>
      <c r="BC146" s="35" t="str">
        <f t="shared" si="59"/>
        <v>NL_NCP_PCT_R2_C53</v>
      </c>
      <c r="BD146" s="35" t="str">
        <f t="shared" si="59"/>
        <v>NL_NCP_PCT_R2_C54</v>
      </c>
      <c r="BE146" s="35" t="str">
        <f t="shared" si="59"/>
        <v>NL_NCP_PCT_R2_C55</v>
      </c>
      <c r="BF146" s="35" t="str">
        <f t="shared" si="59"/>
        <v>NL_NCP_PCT_R2_C56</v>
      </c>
      <c r="BG146" s="35" t="str">
        <f t="shared" si="59"/>
        <v>NL_NCP_PCT_R2_C57</v>
      </c>
      <c r="BH146" s="35" t="str">
        <f t="shared" si="59"/>
        <v>NL_NCP_PCT_R2_C58</v>
      </c>
      <c r="BI146" s="35" t="str">
        <f t="shared" si="59"/>
        <v>NL_NCP_PCT_R2_C59</v>
      </c>
      <c r="BJ146" s="35" t="str">
        <f t="shared" si="59"/>
        <v>NL_NCP_PCT_R2_C60</v>
      </c>
      <c r="BK146" s="35" t="str">
        <f t="shared" si="59"/>
        <v>NL_NCP_PCT_R2_C61</v>
      </c>
      <c r="BL146" s="35" t="str">
        <f t="shared" si="59"/>
        <v>NL_NCP_PCT_R2_C62</v>
      </c>
      <c r="BM146" s="35" t="str">
        <f t="shared" si="59"/>
        <v>NL_NCP_PCT_R2_C63</v>
      </c>
      <c r="BN146" s="35" t="str">
        <f t="shared" si="59"/>
        <v>NL_NCP_PCT_R2_C64</v>
      </c>
      <c r="BO146" s="35" t="str">
        <f t="shared" si="59"/>
        <v>NL_NCP_PCT_R2_C65</v>
      </c>
      <c r="BP146" s="35" t="str">
        <f t="shared" si="59"/>
        <v>NL_NCP_PCT_R2_C66</v>
      </c>
      <c r="BQ146" s="35" t="str">
        <f t="shared" si="59"/>
        <v>NL_NCP_PCT_R2_C67</v>
      </c>
      <c r="BR146" s="35" t="str">
        <f t="shared" si="59"/>
        <v>NL_NCP_PCT_R2_C68</v>
      </c>
      <c r="BS146" s="35" t="str">
        <f t="shared" si="59"/>
        <v>NL_NCP_PCT_R2_C69</v>
      </c>
      <c r="BT146" s="35" t="str">
        <f t="shared" si="59"/>
        <v>NL_NCP_PCT_R2_C70</v>
      </c>
      <c r="BU146" s="35" t="str">
        <f t="shared" si="59"/>
        <v>NL_NCP_PCT_R2_C71</v>
      </c>
      <c r="BV146" s="35" t="str">
        <f t="shared" si="59"/>
        <v>NL_NCP_PCT_R2_C72</v>
      </c>
      <c r="BW146" s="35" t="str">
        <f t="shared" si="59"/>
        <v>NL_NCP_PCT_R2_C73</v>
      </c>
      <c r="BX146" s="35" t="str">
        <f t="shared" si="59"/>
        <v>NL_NCP_PCT_R2_C74</v>
      </c>
    </row>
    <row r="147" spans="1:76" x14ac:dyDescent="0.35">
      <c r="B147" s="130" t="s">
        <v>24</v>
      </c>
      <c r="C147" s="35" t="str">
        <f t="shared" si="56"/>
        <v>NL_NCP_XXX_._C1</v>
      </c>
      <c r="D147" s="35" t="str">
        <f t="shared" si="56"/>
        <v>NL_NCP_XXX_._C2</v>
      </c>
      <c r="E147" s="35" t="str">
        <f t="shared" si="56"/>
        <v>NL_NCP_XXX_._C3</v>
      </c>
      <c r="F147" s="35" t="str">
        <f t="shared" si="56"/>
        <v>NL_NCP_XXX_._C4</v>
      </c>
      <c r="G147" s="35" t="str">
        <f t="shared" si="56"/>
        <v>NL_NCP_XXX_._C5</v>
      </c>
      <c r="H147" s="35" t="str">
        <f t="shared" si="56"/>
        <v>NL_NCP_XXX_._C6</v>
      </c>
      <c r="I147" s="35" t="str">
        <f t="shared" si="56"/>
        <v>NL_NCP_XXX_._C7</v>
      </c>
      <c r="J147" s="35" t="str">
        <f t="shared" si="56"/>
        <v>NL_NCP_XXX_._C8</v>
      </c>
      <c r="K147" s="35" t="str">
        <f t="shared" si="57"/>
        <v>NL_NCP_SPR_._C9</v>
      </c>
      <c r="L147" s="35" t="str">
        <f t="shared" si="57"/>
        <v>NL_NCP_SPR_._C10</v>
      </c>
      <c r="M147" s="35" t="str">
        <f t="shared" si="57"/>
        <v>NL_NCP_SPR_._C11</v>
      </c>
      <c r="N147" s="35" t="str">
        <f t="shared" si="57"/>
        <v>NL_NCP_SPR_._C12</v>
      </c>
      <c r="O147" s="35" t="str">
        <f t="shared" si="57"/>
        <v>NL_NCP_SPR_._C13</v>
      </c>
      <c r="P147" s="35" t="str">
        <f t="shared" si="57"/>
        <v>NL_NCP_SPR_._C14</v>
      </c>
      <c r="Q147" s="35" t="str">
        <f t="shared" si="57"/>
        <v>NL_NCP_SPR_._C15</v>
      </c>
      <c r="R147" s="35" t="str">
        <f t="shared" si="57"/>
        <v>NL_NCP_SPR_._C16</v>
      </c>
      <c r="S147" s="35" t="str">
        <f t="shared" si="57"/>
        <v>NL_NCP_SPR_._C17</v>
      </c>
      <c r="T147" s="35" t="str">
        <f t="shared" si="57"/>
        <v>NL_NCP_SPR_._C18</v>
      </c>
      <c r="U147" s="35" t="str">
        <f t="shared" si="57"/>
        <v>NL_NCP_SPR_._C19</v>
      </c>
      <c r="V147" s="35" t="str">
        <f t="shared" si="57"/>
        <v>NL_NCP_SPR_._C20</v>
      </c>
      <c r="W147" s="35" t="str">
        <f t="shared" si="58"/>
        <v>NL_NCP_PCT_._C21</v>
      </c>
      <c r="X147" s="35" t="str">
        <f t="shared" si="58"/>
        <v>NL_NCP_PCT_._C22</v>
      </c>
      <c r="Y147" s="35" t="str">
        <f t="shared" si="58"/>
        <v>NL_NCP_PCT_._C23</v>
      </c>
      <c r="Z147" s="35" t="str">
        <f t="shared" si="58"/>
        <v>NL_NCP_PCT_._C24</v>
      </c>
      <c r="AA147" s="35" t="str">
        <f t="shared" si="58"/>
        <v>NL_NCP_PCT_._C25</v>
      </c>
      <c r="AB147" s="35" t="str">
        <f t="shared" si="58"/>
        <v>NL_NCP_PCT_._C26</v>
      </c>
      <c r="AC147" s="35" t="str">
        <f t="shared" si="58"/>
        <v>NL_NCP_PCT_._C27</v>
      </c>
      <c r="AD147" s="35" t="str">
        <f t="shared" si="58"/>
        <v>NL_NCP_PCT_._C28</v>
      </c>
      <c r="AE147" s="35" t="str">
        <f t="shared" si="58"/>
        <v>NL_NCP_PCT_._C29</v>
      </c>
      <c r="AF147" s="35" t="str">
        <f t="shared" si="58"/>
        <v>NL_NCP_PCT_._C30</v>
      </c>
      <c r="AG147" s="35" t="str">
        <f t="shared" si="58"/>
        <v>NL_NCP_PCT_._C31</v>
      </c>
      <c r="AH147" s="35" t="str">
        <f t="shared" si="58"/>
        <v>NL_NCP_PCT_._C32</v>
      </c>
      <c r="AI147" s="35" t="str">
        <f t="shared" si="58"/>
        <v>NL_NCP_PCT_._C33</v>
      </c>
      <c r="AJ147" s="35" t="str">
        <f t="shared" si="58"/>
        <v>NL_NCP_PCT_._C34</v>
      </c>
      <c r="AK147" s="35" t="str">
        <f t="shared" si="58"/>
        <v>NL_NCP_PCT_._C35</v>
      </c>
      <c r="AL147" s="35" t="str">
        <f t="shared" si="58"/>
        <v>NL_NCP_PCT_._C36</v>
      </c>
      <c r="AM147" s="35" t="str">
        <f t="shared" si="59"/>
        <v>NL_NCP_PCT_._C37</v>
      </c>
      <c r="AN147" s="35" t="str">
        <f t="shared" si="59"/>
        <v>NL_NCP_PCT_._C38</v>
      </c>
      <c r="AO147" s="35" t="str">
        <f t="shared" si="59"/>
        <v>NL_NCP_PCT_._C39</v>
      </c>
      <c r="AP147" s="35" t="str">
        <f t="shared" si="59"/>
        <v>NL_NCP_PCT_._C40</v>
      </c>
      <c r="AQ147" s="35" t="str">
        <f t="shared" si="59"/>
        <v>NL_NCP_PCT_._C41</v>
      </c>
      <c r="AR147" s="35" t="str">
        <f t="shared" si="59"/>
        <v>NL_NCP_PCT_._C42</v>
      </c>
      <c r="AS147" s="35" t="str">
        <f t="shared" si="59"/>
        <v>NL_NCP_PCT_._C43</v>
      </c>
      <c r="AT147" s="35" t="str">
        <f t="shared" si="59"/>
        <v>NL_NCP_PCT_._C44</v>
      </c>
      <c r="AU147" s="35" t="str">
        <f t="shared" si="59"/>
        <v>NL_NCP_PCT_._C45</v>
      </c>
      <c r="AV147" s="35" t="str">
        <f t="shared" si="59"/>
        <v>NL_NCP_PCT_._C46</v>
      </c>
      <c r="AW147" s="35" t="str">
        <f t="shared" si="59"/>
        <v>NL_NCP_PCT_._C47</v>
      </c>
      <c r="AX147" s="35" t="str">
        <f t="shared" si="59"/>
        <v>NL_NCP_PCT_._C48</v>
      </c>
      <c r="AY147" s="35" t="str">
        <f t="shared" si="59"/>
        <v>NL_NCP_PCT_._C49</v>
      </c>
      <c r="AZ147" s="35" t="str">
        <f t="shared" si="59"/>
        <v>NL_NCP_PCT_._C50</v>
      </c>
      <c r="BA147" s="35" t="str">
        <f t="shared" si="59"/>
        <v>NL_NCP_PCT_._C51</v>
      </c>
      <c r="BB147" s="35" t="str">
        <f t="shared" si="59"/>
        <v>NL_NCP_PCT_._C52</v>
      </c>
      <c r="BC147" s="35" t="str">
        <f t="shared" si="59"/>
        <v>NL_NCP_PCT_._C53</v>
      </c>
      <c r="BD147" s="35" t="str">
        <f t="shared" si="59"/>
        <v>NL_NCP_PCT_._C54</v>
      </c>
      <c r="BE147" s="35" t="str">
        <f t="shared" si="59"/>
        <v>NL_NCP_PCT_._C55</v>
      </c>
      <c r="BF147" s="35" t="str">
        <f t="shared" si="59"/>
        <v>NL_NCP_PCT_._C56</v>
      </c>
      <c r="BG147" s="35" t="str">
        <f t="shared" si="59"/>
        <v>NL_NCP_PCT_._C57</v>
      </c>
      <c r="BH147" s="35" t="str">
        <f t="shared" si="59"/>
        <v>NL_NCP_PCT_._C58</v>
      </c>
      <c r="BI147" s="35" t="str">
        <f t="shared" si="59"/>
        <v>NL_NCP_PCT_._C59</v>
      </c>
      <c r="BJ147" s="35" t="str">
        <f t="shared" si="59"/>
        <v>NL_NCP_PCT_._C60</v>
      </c>
      <c r="BK147" s="35" t="str">
        <f t="shared" si="59"/>
        <v>NL_NCP_PCT_._C61</v>
      </c>
      <c r="BL147" s="35" t="str">
        <f t="shared" si="59"/>
        <v>NL_NCP_PCT_._C62</v>
      </c>
      <c r="BM147" s="35" t="str">
        <f t="shared" si="59"/>
        <v>NL_NCP_PCT_._C63</v>
      </c>
      <c r="BN147" s="35" t="str">
        <f t="shared" si="59"/>
        <v>NL_NCP_PCT_._C64</v>
      </c>
      <c r="BO147" s="35" t="str">
        <f t="shared" si="59"/>
        <v>NL_NCP_PCT_._C65</v>
      </c>
      <c r="BP147" s="35" t="str">
        <f t="shared" si="59"/>
        <v>NL_NCP_PCT_._C66</v>
      </c>
      <c r="BQ147" s="35" t="str">
        <f t="shared" si="59"/>
        <v>NL_NCP_PCT_._C67</v>
      </c>
      <c r="BR147" s="35" t="str">
        <f t="shared" si="59"/>
        <v>NL_NCP_PCT_._C68</v>
      </c>
      <c r="BS147" s="35" t="str">
        <f t="shared" si="59"/>
        <v>NL_NCP_PCT_._C69</v>
      </c>
      <c r="BT147" s="35" t="str">
        <f t="shared" si="59"/>
        <v>NL_NCP_PCT_._C70</v>
      </c>
      <c r="BU147" s="35" t="str">
        <f t="shared" si="59"/>
        <v>NL_NCP_PCT_._C71</v>
      </c>
      <c r="BV147" s="35" t="str">
        <f t="shared" si="59"/>
        <v>NL_NCP_PCT_._C72</v>
      </c>
      <c r="BW147" s="35" t="str">
        <f t="shared" si="59"/>
        <v>NL_NCP_PCT_._C73</v>
      </c>
      <c r="BX147" s="35" t="str">
        <f t="shared" si="59"/>
        <v>NL_NCP_PCT_._C74</v>
      </c>
    </row>
    <row r="148" spans="1:76" x14ac:dyDescent="0.35">
      <c r="B148" s="130" t="s">
        <v>320</v>
      </c>
      <c r="C148" s="35" t="str">
        <f t="shared" si="56"/>
        <v>NL_NCP_XXX_RXX_C1</v>
      </c>
      <c r="D148" s="35" t="str">
        <f t="shared" si="56"/>
        <v>NL_NCP_XXX_RXX_C2</v>
      </c>
      <c r="E148" s="35" t="str">
        <f t="shared" si="56"/>
        <v>NL_NCP_XXX_RXX_C3</v>
      </c>
      <c r="F148" s="35" t="str">
        <f t="shared" si="56"/>
        <v>NL_NCP_XXX_RXX_C4</v>
      </c>
      <c r="G148" s="35" t="str">
        <f t="shared" si="56"/>
        <v>NL_NCP_XXX_RXX_C5</v>
      </c>
      <c r="H148" s="35" t="str">
        <f t="shared" si="56"/>
        <v>NL_NCP_XXX_RXX_C6</v>
      </c>
      <c r="I148" s="35" t="str">
        <f t="shared" si="56"/>
        <v>NL_NCP_XXX_RXX_C7</v>
      </c>
      <c r="J148" s="35" t="str">
        <f t="shared" si="56"/>
        <v>NL_NCP_XXX_RXX_C8</v>
      </c>
      <c r="K148" s="35" t="str">
        <f t="shared" si="57"/>
        <v>NL_NCP_SPR_RXX_C9</v>
      </c>
      <c r="L148" s="35" t="str">
        <f t="shared" si="57"/>
        <v>NL_NCP_SPR_RXX_C10</v>
      </c>
      <c r="M148" s="35" t="str">
        <f t="shared" si="57"/>
        <v>NL_NCP_SPR_RXX_C11</v>
      </c>
      <c r="N148" s="35" t="str">
        <f t="shared" si="57"/>
        <v>NL_NCP_SPR_RXX_C12</v>
      </c>
      <c r="O148" s="35" t="str">
        <f t="shared" si="57"/>
        <v>NL_NCP_SPR_RXX_C13</v>
      </c>
      <c r="P148" s="35" t="str">
        <f t="shared" si="57"/>
        <v>NL_NCP_SPR_RXX_C14</v>
      </c>
      <c r="Q148" s="35" t="str">
        <f t="shared" si="57"/>
        <v>NL_NCP_SPR_RXX_C15</v>
      </c>
      <c r="R148" s="35" t="str">
        <f t="shared" si="57"/>
        <v>NL_NCP_SPR_RXX_C16</v>
      </c>
      <c r="S148" s="35" t="str">
        <f t="shared" si="57"/>
        <v>NL_NCP_SPR_RXX_C17</v>
      </c>
      <c r="T148" s="35" t="str">
        <f t="shared" si="57"/>
        <v>NL_NCP_SPR_RXX_C18</v>
      </c>
      <c r="U148" s="35" t="str">
        <f t="shared" si="57"/>
        <v>NL_NCP_SPR_RXX_C19</v>
      </c>
      <c r="V148" s="35" t="str">
        <f t="shared" si="57"/>
        <v>NL_NCP_SPR_RXX_C20</v>
      </c>
      <c r="W148" s="35" t="str">
        <f t="shared" si="58"/>
        <v>NL_NCP_PCT_RXX_C21</v>
      </c>
      <c r="X148" s="35" t="str">
        <f t="shared" si="58"/>
        <v>NL_NCP_PCT_RXX_C22</v>
      </c>
      <c r="Y148" s="35" t="str">
        <f t="shared" si="58"/>
        <v>NL_NCP_PCT_RXX_C23</v>
      </c>
      <c r="Z148" s="35" t="str">
        <f t="shared" si="58"/>
        <v>NL_NCP_PCT_RXX_C24</v>
      </c>
      <c r="AA148" s="35" t="str">
        <f t="shared" si="58"/>
        <v>NL_NCP_PCT_RXX_C25</v>
      </c>
      <c r="AB148" s="35" t="str">
        <f t="shared" si="58"/>
        <v>NL_NCP_PCT_RXX_C26</v>
      </c>
      <c r="AC148" s="35" t="str">
        <f t="shared" si="58"/>
        <v>NL_NCP_PCT_RXX_C27</v>
      </c>
      <c r="AD148" s="35" t="str">
        <f t="shared" si="58"/>
        <v>NL_NCP_PCT_RXX_C28</v>
      </c>
      <c r="AE148" s="35" t="str">
        <f t="shared" si="58"/>
        <v>NL_NCP_PCT_RXX_C29</v>
      </c>
      <c r="AF148" s="35" t="str">
        <f t="shared" si="58"/>
        <v>NL_NCP_PCT_RXX_C30</v>
      </c>
      <c r="AG148" s="35" t="str">
        <f t="shared" si="58"/>
        <v>NL_NCP_PCT_RXX_C31</v>
      </c>
      <c r="AH148" s="35" t="str">
        <f t="shared" si="58"/>
        <v>NL_NCP_PCT_RXX_C32</v>
      </c>
      <c r="AI148" s="35" t="str">
        <f t="shared" si="58"/>
        <v>NL_NCP_PCT_RXX_C33</v>
      </c>
      <c r="AJ148" s="35" t="str">
        <f t="shared" si="58"/>
        <v>NL_NCP_PCT_RXX_C34</v>
      </c>
      <c r="AK148" s="35" t="str">
        <f t="shared" si="58"/>
        <v>NL_NCP_PCT_RXX_C35</v>
      </c>
      <c r="AL148" s="35" t="str">
        <f t="shared" si="58"/>
        <v>NL_NCP_PCT_RXX_C36</v>
      </c>
      <c r="AM148" s="35" t="str">
        <f t="shared" si="59"/>
        <v>NL_NCP_PCT_RXX_C37</v>
      </c>
      <c r="AN148" s="35" t="str">
        <f t="shared" si="59"/>
        <v>NL_NCP_PCT_RXX_C38</v>
      </c>
      <c r="AO148" s="35" t="str">
        <f t="shared" si="59"/>
        <v>NL_NCP_PCT_RXX_C39</v>
      </c>
      <c r="AP148" s="35" t="str">
        <f t="shared" si="59"/>
        <v>NL_NCP_PCT_RXX_C40</v>
      </c>
      <c r="AQ148" s="35" t="str">
        <f t="shared" si="59"/>
        <v>NL_NCP_PCT_RXX_C41</v>
      </c>
      <c r="AR148" s="35" t="str">
        <f t="shared" si="59"/>
        <v>NL_NCP_PCT_RXX_C42</v>
      </c>
      <c r="AS148" s="35" t="str">
        <f t="shared" si="59"/>
        <v>NL_NCP_PCT_RXX_C43</v>
      </c>
      <c r="AT148" s="35" t="str">
        <f t="shared" si="59"/>
        <v>NL_NCP_PCT_RXX_C44</v>
      </c>
      <c r="AU148" s="35" t="str">
        <f t="shared" si="59"/>
        <v>NL_NCP_PCT_RXX_C45</v>
      </c>
      <c r="AV148" s="35" t="str">
        <f t="shared" si="59"/>
        <v>NL_NCP_PCT_RXX_C46</v>
      </c>
      <c r="AW148" s="35" t="str">
        <f t="shared" si="59"/>
        <v>NL_NCP_PCT_RXX_C47</v>
      </c>
      <c r="AX148" s="35" t="str">
        <f t="shared" si="59"/>
        <v>NL_NCP_PCT_RXX_C48</v>
      </c>
      <c r="AY148" s="35" t="str">
        <f t="shared" si="59"/>
        <v>NL_NCP_PCT_RXX_C49</v>
      </c>
      <c r="AZ148" s="35" t="str">
        <f t="shared" si="59"/>
        <v>NL_NCP_PCT_RXX_C50</v>
      </c>
      <c r="BA148" s="35" t="str">
        <f t="shared" si="59"/>
        <v>NL_NCP_PCT_RXX_C51</v>
      </c>
      <c r="BB148" s="35" t="str">
        <f t="shared" si="59"/>
        <v>NL_NCP_PCT_RXX_C52</v>
      </c>
      <c r="BC148" s="35" t="str">
        <f t="shared" si="59"/>
        <v>NL_NCP_PCT_RXX_C53</v>
      </c>
      <c r="BD148" s="35" t="str">
        <f t="shared" si="59"/>
        <v>NL_NCP_PCT_RXX_C54</v>
      </c>
      <c r="BE148" s="35" t="str">
        <f t="shared" si="59"/>
        <v>NL_NCP_PCT_RXX_C55</v>
      </c>
      <c r="BF148" s="35" t="str">
        <f t="shared" si="59"/>
        <v>NL_NCP_PCT_RXX_C56</v>
      </c>
      <c r="BG148" s="35" t="str">
        <f t="shared" si="59"/>
        <v>NL_NCP_PCT_RXX_C57</v>
      </c>
      <c r="BH148" s="35" t="str">
        <f t="shared" si="59"/>
        <v>NL_NCP_PCT_RXX_C58</v>
      </c>
      <c r="BI148" s="35" t="str">
        <f t="shared" si="59"/>
        <v>NL_NCP_PCT_RXX_C59</v>
      </c>
      <c r="BJ148" s="35" t="str">
        <f t="shared" si="59"/>
        <v>NL_NCP_PCT_RXX_C60</v>
      </c>
      <c r="BK148" s="35" t="str">
        <f t="shared" si="59"/>
        <v>NL_NCP_PCT_RXX_C61</v>
      </c>
      <c r="BL148" s="35" t="str">
        <f t="shared" si="59"/>
        <v>NL_NCP_PCT_RXX_C62</v>
      </c>
      <c r="BM148" s="35" t="str">
        <f t="shared" si="59"/>
        <v>NL_NCP_PCT_RXX_C63</v>
      </c>
      <c r="BN148" s="35" t="str">
        <f t="shared" si="59"/>
        <v>NL_NCP_PCT_RXX_C64</v>
      </c>
      <c r="BO148" s="35" t="str">
        <f t="shared" si="59"/>
        <v>NL_NCP_PCT_RXX_C65</v>
      </c>
      <c r="BP148" s="35" t="str">
        <f t="shared" si="59"/>
        <v>NL_NCP_PCT_RXX_C66</v>
      </c>
      <c r="BQ148" s="35" t="str">
        <f t="shared" si="59"/>
        <v>NL_NCP_PCT_RXX_C67</v>
      </c>
      <c r="BR148" s="35" t="str">
        <f t="shared" si="59"/>
        <v>NL_NCP_PCT_RXX_C68</v>
      </c>
      <c r="BS148" s="35" t="str">
        <f t="shared" si="59"/>
        <v>NL_NCP_PCT_RXX_C69</v>
      </c>
      <c r="BT148" s="35" t="str">
        <f t="shared" si="59"/>
        <v>NL_NCP_PCT_RXX_C70</v>
      </c>
      <c r="BU148" s="35" t="str">
        <f t="shared" si="59"/>
        <v>NL_NCP_PCT_RXX_C71</v>
      </c>
      <c r="BV148" s="35" t="str">
        <f t="shared" si="59"/>
        <v>NL_NCP_PCT_RXX_C72</v>
      </c>
      <c r="BW148" s="35" t="str">
        <f t="shared" si="59"/>
        <v>NL_NCP_PCT_RXX_C73</v>
      </c>
      <c r="BX148" s="35" t="str">
        <f t="shared" si="59"/>
        <v>NL_NCP_PCT_RXX_C74</v>
      </c>
    </row>
    <row r="149" spans="1:76" x14ac:dyDescent="0.35">
      <c r="A149" s="107"/>
      <c r="B149" s="130" t="s">
        <v>254</v>
      </c>
      <c r="C149" s="35" t="str">
        <f t="shared" ref="C149:J152" si="60">"NL_MMP_XXX_" &amp; $B149 &amp; "_" &amp; C$141</f>
        <v>NL_MMP_XXX_R1_C1</v>
      </c>
      <c r="D149" s="35" t="str">
        <f t="shared" si="60"/>
        <v>NL_MMP_XXX_R1_C2</v>
      </c>
      <c r="E149" s="35" t="str">
        <f t="shared" si="60"/>
        <v>NL_MMP_XXX_R1_C3</v>
      </c>
      <c r="F149" s="35" t="str">
        <f t="shared" si="60"/>
        <v>NL_MMP_XXX_R1_C4</v>
      </c>
      <c r="G149" s="35" t="str">
        <f t="shared" si="56"/>
        <v>NL_NCP_XXX_R1_C5</v>
      </c>
      <c r="H149" s="35" t="str">
        <f t="shared" si="60"/>
        <v>NL_MMP_XXX_R1_C6</v>
      </c>
      <c r="I149" s="35" t="str">
        <f t="shared" si="60"/>
        <v>NL_MMP_XXX_R1_C7</v>
      </c>
      <c r="J149" s="35" t="str">
        <f t="shared" si="60"/>
        <v>NL_MMP_XXX_R1_C8</v>
      </c>
      <c r="K149" s="35" t="str">
        <f t="shared" ref="K149:V152" si="61">"NL_MMP_SPR_" &amp; $B149 &amp; "_" &amp; K$141</f>
        <v>NL_MMP_SPR_R1_C9</v>
      </c>
      <c r="L149" s="35" t="str">
        <f t="shared" si="61"/>
        <v>NL_MMP_SPR_R1_C10</v>
      </c>
      <c r="M149" s="35" t="str">
        <f t="shared" si="61"/>
        <v>NL_MMP_SPR_R1_C11</v>
      </c>
      <c r="N149" s="35" t="str">
        <f t="shared" si="61"/>
        <v>NL_MMP_SPR_R1_C12</v>
      </c>
      <c r="O149" s="35" t="str">
        <f t="shared" si="61"/>
        <v>NL_MMP_SPR_R1_C13</v>
      </c>
      <c r="P149" s="35" t="str">
        <f t="shared" si="61"/>
        <v>NL_MMP_SPR_R1_C14</v>
      </c>
      <c r="Q149" s="35" t="str">
        <f t="shared" si="61"/>
        <v>NL_MMP_SPR_R1_C15</v>
      </c>
      <c r="R149" s="35" t="str">
        <f t="shared" si="61"/>
        <v>NL_MMP_SPR_R1_C16</v>
      </c>
      <c r="S149" s="35" t="str">
        <f t="shared" si="61"/>
        <v>NL_MMP_SPR_R1_C17</v>
      </c>
      <c r="T149" s="35" t="str">
        <f t="shared" si="61"/>
        <v>NL_MMP_SPR_R1_C18</v>
      </c>
      <c r="U149" s="35" t="str">
        <f t="shared" si="61"/>
        <v>NL_MMP_SPR_R1_C19</v>
      </c>
      <c r="V149" s="35" t="str">
        <f t="shared" si="61"/>
        <v>NL_MMP_SPR_R1_C20</v>
      </c>
      <c r="W149" s="35" t="str">
        <f t="shared" ref="W149:AL152" si="62">"NL_MMP_PCT_" &amp; $B149 &amp; "_" &amp; W$141</f>
        <v>NL_MMP_PCT_R1_C21</v>
      </c>
      <c r="X149" s="35" t="str">
        <f t="shared" si="62"/>
        <v>NL_MMP_PCT_R1_C22</v>
      </c>
      <c r="Y149" s="35" t="str">
        <f t="shared" si="62"/>
        <v>NL_MMP_PCT_R1_C23</v>
      </c>
      <c r="Z149" s="35" t="str">
        <f t="shared" si="62"/>
        <v>NL_MMP_PCT_R1_C24</v>
      </c>
      <c r="AA149" s="35" t="str">
        <f t="shared" si="62"/>
        <v>NL_MMP_PCT_R1_C25</v>
      </c>
      <c r="AB149" s="35" t="str">
        <f t="shared" si="62"/>
        <v>NL_MMP_PCT_R1_C26</v>
      </c>
      <c r="AC149" s="35" t="str">
        <f t="shared" si="62"/>
        <v>NL_MMP_PCT_R1_C27</v>
      </c>
      <c r="AD149" s="35" t="str">
        <f t="shared" si="62"/>
        <v>NL_MMP_PCT_R1_C28</v>
      </c>
      <c r="AE149" s="35" t="str">
        <f t="shared" si="62"/>
        <v>NL_MMP_PCT_R1_C29</v>
      </c>
      <c r="AF149" s="35" t="str">
        <f t="shared" si="62"/>
        <v>NL_MMP_PCT_R1_C30</v>
      </c>
      <c r="AG149" s="35" t="str">
        <f t="shared" si="62"/>
        <v>NL_MMP_PCT_R1_C31</v>
      </c>
      <c r="AH149" s="35" t="str">
        <f t="shared" si="62"/>
        <v>NL_MMP_PCT_R1_C32</v>
      </c>
      <c r="AI149" s="35" t="str">
        <f t="shared" si="62"/>
        <v>NL_MMP_PCT_R1_C33</v>
      </c>
      <c r="AJ149" s="35" t="str">
        <f t="shared" si="62"/>
        <v>NL_MMP_PCT_R1_C34</v>
      </c>
      <c r="AK149" s="35" t="str">
        <f t="shared" si="62"/>
        <v>NL_MMP_PCT_R1_C35</v>
      </c>
      <c r="AL149" s="35" t="str">
        <f t="shared" si="62"/>
        <v>NL_MMP_PCT_R1_C36</v>
      </c>
      <c r="AM149" s="35" t="str">
        <f t="shared" ref="AM149:BX152" si="63">"NL_MMP_PCT_" &amp; $B149 &amp; "_" &amp; AM$141</f>
        <v>NL_MMP_PCT_R1_C37</v>
      </c>
      <c r="AN149" s="35" t="str">
        <f t="shared" si="63"/>
        <v>NL_MMP_PCT_R1_C38</v>
      </c>
      <c r="AO149" s="35" t="str">
        <f t="shared" si="63"/>
        <v>NL_MMP_PCT_R1_C39</v>
      </c>
      <c r="AP149" s="35" t="str">
        <f t="shared" si="63"/>
        <v>NL_MMP_PCT_R1_C40</v>
      </c>
      <c r="AQ149" s="35" t="str">
        <f t="shared" si="63"/>
        <v>NL_MMP_PCT_R1_C41</v>
      </c>
      <c r="AR149" s="35" t="str">
        <f t="shared" si="63"/>
        <v>NL_MMP_PCT_R1_C42</v>
      </c>
      <c r="AS149" s="35" t="str">
        <f t="shared" si="63"/>
        <v>NL_MMP_PCT_R1_C43</v>
      </c>
      <c r="AT149" s="35" t="str">
        <f t="shared" si="63"/>
        <v>NL_MMP_PCT_R1_C44</v>
      </c>
      <c r="AU149" s="35" t="str">
        <f t="shared" si="63"/>
        <v>NL_MMP_PCT_R1_C45</v>
      </c>
      <c r="AV149" s="35" t="str">
        <f t="shared" si="63"/>
        <v>NL_MMP_PCT_R1_C46</v>
      </c>
      <c r="AW149" s="35" t="str">
        <f t="shared" si="63"/>
        <v>NL_MMP_PCT_R1_C47</v>
      </c>
      <c r="AX149" s="35" t="str">
        <f t="shared" si="63"/>
        <v>NL_MMP_PCT_R1_C48</v>
      </c>
      <c r="AY149" s="35" t="str">
        <f t="shared" si="63"/>
        <v>NL_MMP_PCT_R1_C49</v>
      </c>
      <c r="AZ149" s="35" t="str">
        <f t="shared" si="63"/>
        <v>NL_MMP_PCT_R1_C50</v>
      </c>
      <c r="BA149" s="35" t="str">
        <f t="shared" si="63"/>
        <v>NL_MMP_PCT_R1_C51</v>
      </c>
      <c r="BB149" s="35" t="str">
        <f t="shared" si="63"/>
        <v>NL_MMP_PCT_R1_C52</v>
      </c>
      <c r="BC149" s="35" t="str">
        <f t="shared" si="63"/>
        <v>NL_MMP_PCT_R1_C53</v>
      </c>
      <c r="BD149" s="35" t="str">
        <f t="shared" si="63"/>
        <v>NL_MMP_PCT_R1_C54</v>
      </c>
      <c r="BE149" s="35" t="str">
        <f t="shared" si="63"/>
        <v>NL_MMP_PCT_R1_C55</v>
      </c>
      <c r="BF149" s="35" t="str">
        <f t="shared" si="63"/>
        <v>NL_MMP_PCT_R1_C56</v>
      </c>
      <c r="BG149" s="35" t="str">
        <f t="shared" si="63"/>
        <v>NL_MMP_PCT_R1_C57</v>
      </c>
      <c r="BH149" s="35" t="str">
        <f t="shared" si="63"/>
        <v>NL_MMP_PCT_R1_C58</v>
      </c>
      <c r="BI149" s="35" t="str">
        <f t="shared" si="63"/>
        <v>NL_MMP_PCT_R1_C59</v>
      </c>
      <c r="BJ149" s="35" t="str">
        <f t="shared" si="63"/>
        <v>NL_MMP_PCT_R1_C60</v>
      </c>
      <c r="BK149" s="35" t="str">
        <f t="shared" si="63"/>
        <v>NL_MMP_PCT_R1_C61</v>
      </c>
      <c r="BL149" s="35" t="str">
        <f t="shared" si="63"/>
        <v>NL_MMP_PCT_R1_C62</v>
      </c>
      <c r="BM149" s="35" t="str">
        <f t="shared" si="63"/>
        <v>NL_MMP_PCT_R1_C63</v>
      </c>
      <c r="BN149" s="35" t="str">
        <f t="shared" si="63"/>
        <v>NL_MMP_PCT_R1_C64</v>
      </c>
      <c r="BO149" s="35" t="str">
        <f t="shared" si="63"/>
        <v>NL_MMP_PCT_R1_C65</v>
      </c>
      <c r="BP149" s="35" t="str">
        <f t="shared" si="63"/>
        <v>NL_MMP_PCT_R1_C66</v>
      </c>
      <c r="BQ149" s="35" t="str">
        <f t="shared" si="63"/>
        <v>NL_MMP_PCT_R1_C67</v>
      </c>
      <c r="BR149" s="35" t="str">
        <f t="shared" si="63"/>
        <v>NL_MMP_PCT_R1_C68</v>
      </c>
      <c r="BS149" s="35" t="str">
        <f t="shared" si="63"/>
        <v>NL_MMP_PCT_R1_C69</v>
      </c>
      <c r="BT149" s="35" t="str">
        <f t="shared" si="63"/>
        <v>NL_MMP_PCT_R1_C70</v>
      </c>
      <c r="BU149" s="35" t="str">
        <f t="shared" si="63"/>
        <v>NL_MMP_PCT_R1_C71</v>
      </c>
      <c r="BV149" s="35" t="str">
        <f t="shared" si="63"/>
        <v>NL_MMP_PCT_R1_C72</v>
      </c>
      <c r="BW149" s="35" t="str">
        <f t="shared" si="63"/>
        <v>NL_MMP_PCT_R1_C73</v>
      </c>
      <c r="BX149" s="35" t="str">
        <f t="shared" si="63"/>
        <v>NL_MMP_PCT_R1_C74</v>
      </c>
    </row>
    <row r="150" spans="1:76" x14ac:dyDescent="0.35">
      <c r="A150" s="107"/>
      <c r="B150" s="130" t="s">
        <v>255</v>
      </c>
      <c r="C150" s="35" t="str">
        <f t="shared" si="60"/>
        <v>NL_MMP_XXX_R2_C1</v>
      </c>
      <c r="D150" s="35" t="str">
        <f t="shared" si="60"/>
        <v>NL_MMP_XXX_R2_C2</v>
      </c>
      <c r="E150" s="35" t="str">
        <f t="shared" si="60"/>
        <v>NL_MMP_XXX_R2_C3</v>
      </c>
      <c r="F150" s="35" t="str">
        <f t="shared" si="60"/>
        <v>NL_MMP_XXX_R2_C4</v>
      </c>
      <c r="G150" s="35" t="str">
        <f t="shared" si="56"/>
        <v>NL_NCP_XXX_R2_C5</v>
      </c>
      <c r="H150" s="35" t="str">
        <f t="shared" si="60"/>
        <v>NL_MMP_XXX_R2_C6</v>
      </c>
      <c r="I150" s="35" t="str">
        <f t="shared" si="60"/>
        <v>NL_MMP_XXX_R2_C7</v>
      </c>
      <c r="J150" s="35" t="str">
        <f t="shared" si="60"/>
        <v>NL_MMP_XXX_R2_C8</v>
      </c>
      <c r="K150" s="35" t="str">
        <f t="shared" si="61"/>
        <v>NL_MMP_SPR_R2_C9</v>
      </c>
      <c r="L150" s="35" t="str">
        <f t="shared" si="61"/>
        <v>NL_MMP_SPR_R2_C10</v>
      </c>
      <c r="M150" s="35" t="str">
        <f t="shared" si="61"/>
        <v>NL_MMP_SPR_R2_C11</v>
      </c>
      <c r="N150" s="35" t="str">
        <f t="shared" si="61"/>
        <v>NL_MMP_SPR_R2_C12</v>
      </c>
      <c r="O150" s="35" t="str">
        <f t="shared" si="61"/>
        <v>NL_MMP_SPR_R2_C13</v>
      </c>
      <c r="P150" s="35" t="str">
        <f t="shared" si="61"/>
        <v>NL_MMP_SPR_R2_C14</v>
      </c>
      <c r="Q150" s="35" t="str">
        <f t="shared" si="61"/>
        <v>NL_MMP_SPR_R2_C15</v>
      </c>
      <c r="R150" s="35" t="str">
        <f t="shared" si="61"/>
        <v>NL_MMP_SPR_R2_C16</v>
      </c>
      <c r="S150" s="35" t="str">
        <f t="shared" si="61"/>
        <v>NL_MMP_SPR_R2_C17</v>
      </c>
      <c r="T150" s="35" t="str">
        <f t="shared" si="61"/>
        <v>NL_MMP_SPR_R2_C18</v>
      </c>
      <c r="U150" s="35" t="str">
        <f t="shared" si="61"/>
        <v>NL_MMP_SPR_R2_C19</v>
      </c>
      <c r="V150" s="35" t="str">
        <f t="shared" si="61"/>
        <v>NL_MMP_SPR_R2_C20</v>
      </c>
      <c r="W150" s="35" t="str">
        <f t="shared" si="62"/>
        <v>NL_MMP_PCT_R2_C21</v>
      </c>
      <c r="X150" s="35" t="str">
        <f t="shared" si="62"/>
        <v>NL_MMP_PCT_R2_C22</v>
      </c>
      <c r="Y150" s="35" t="str">
        <f t="shared" si="62"/>
        <v>NL_MMP_PCT_R2_C23</v>
      </c>
      <c r="Z150" s="35" t="str">
        <f t="shared" si="62"/>
        <v>NL_MMP_PCT_R2_C24</v>
      </c>
      <c r="AA150" s="35" t="str">
        <f t="shared" si="62"/>
        <v>NL_MMP_PCT_R2_C25</v>
      </c>
      <c r="AB150" s="35" t="str">
        <f t="shared" si="62"/>
        <v>NL_MMP_PCT_R2_C26</v>
      </c>
      <c r="AC150" s="35" t="str">
        <f t="shared" si="62"/>
        <v>NL_MMP_PCT_R2_C27</v>
      </c>
      <c r="AD150" s="35" t="str">
        <f t="shared" si="62"/>
        <v>NL_MMP_PCT_R2_C28</v>
      </c>
      <c r="AE150" s="35" t="str">
        <f t="shared" si="62"/>
        <v>NL_MMP_PCT_R2_C29</v>
      </c>
      <c r="AF150" s="35" t="str">
        <f t="shared" si="62"/>
        <v>NL_MMP_PCT_R2_C30</v>
      </c>
      <c r="AG150" s="35" t="str">
        <f t="shared" si="62"/>
        <v>NL_MMP_PCT_R2_C31</v>
      </c>
      <c r="AH150" s="35" t="str">
        <f t="shared" si="62"/>
        <v>NL_MMP_PCT_R2_C32</v>
      </c>
      <c r="AI150" s="35" t="str">
        <f t="shared" si="62"/>
        <v>NL_MMP_PCT_R2_C33</v>
      </c>
      <c r="AJ150" s="35" t="str">
        <f t="shared" si="62"/>
        <v>NL_MMP_PCT_R2_C34</v>
      </c>
      <c r="AK150" s="35" t="str">
        <f t="shared" si="62"/>
        <v>NL_MMP_PCT_R2_C35</v>
      </c>
      <c r="AL150" s="35" t="str">
        <f t="shared" si="62"/>
        <v>NL_MMP_PCT_R2_C36</v>
      </c>
      <c r="AM150" s="35" t="str">
        <f t="shared" si="63"/>
        <v>NL_MMP_PCT_R2_C37</v>
      </c>
      <c r="AN150" s="35" t="str">
        <f t="shared" si="63"/>
        <v>NL_MMP_PCT_R2_C38</v>
      </c>
      <c r="AO150" s="35" t="str">
        <f t="shared" si="63"/>
        <v>NL_MMP_PCT_R2_C39</v>
      </c>
      <c r="AP150" s="35" t="str">
        <f t="shared" si="63"/>
        <v>NL_MMP_PCT_R2_C40</v>
      </c>
      <c r="AQ150" s="35" t="str">
        <f t="shared" si="63"/>
        <v>NL_MMP_PCT_R2_C41</v>
      </c>
      <c r="AR150" s="35" t="str">
        <f t="shared" si="63"/>
        <v>NL_MMP_PCT_R2_C42</v>
      </c>
      <c r="AS150" s="35" t="str">
        <f t="shared" si="63"/>
        <v>NL_MMP_PCT_R2_C43</v>
      </c>
      <c r="AT150" s="35" t="str">
        <f t="shared" si="63"/>
        <v>NL_MMP_PCT_R2_C44</v>
      </c>
      <c r="AU150" s="35" t="str">
        <f t="shared" si="63"/>
        <v>NL_MMP_PCT_R2_C45</v>
      </c>
      <c r="AV150" s="35" t="str">
        <f t="shared" si="63"/>
        <v>NL_MMP_PCT_R2_C46</v>
      </c>
      <c r="AW150" s="35" t="str">
        <f t="shared" si="63"/>
        <v>NL_MMP_PCT_R2_C47</v>
      </c>
      <c r="AX150" s="35" t="str">
        <f t="shared" si="63"/>
        <v>NL_MMP_PCT_R2_C48</v>
      </c>
      <c r="AY150" s="35" t="str">
        <f t="shared" si="63"/>
        <v>NL_MMP_PCT_R2_C49</v>
      </c>
      <c r="AZ150" s="35" t="str">
        <f t="shared" si="63"/>
        <v>NL_MMP_PCT_R2_C50</v>
      </c>
      <c r="BA150" s="35" t="str">
        <f t="shared" si="63"/>
        <v>NL_MMP_PCT_R2_C51</v>
      </c>
      <c r="BB150" s="35" t="str">
        <f t="shared" si="63"/>
        <v>NL_MMP_PCT_R2_C52</v>
      </c>
      <c r="BC150" s="35" t="str">
        <f t="shared" si="63"/>
        <v>NL_MMP_PCT_R2_C53</v>
      </c>
      <c r="BD150" s="35" t="str">
        <f t="shared" si="63"/>
        <v>NL_MMP_PCT_R2_C54</v>
      </c>
      <c r="BE150" s="35" t="str">
        <f t="shared" si="63"/>
        <v>NL_MMP_PCT_R2_C55</v>
      </c>
      <c r="BF150" s="35" t="str">
        <f t="shared" si="63"/>
        <v>NL_MMP_PCT_R2_C56</v>
      </c>
      <c r="BG150" s="35" t="str">
        <f t="shared" si="63"/>
        <v>NL_MMP_PCT_R2_C57</v>
      </c>
      <c r="BH150" s="35" t="str">
        <f t="shared" si="63"/>
        <v>NL_MMP_PCT_R2_C58</v>
      </c>
      <c r="BI150" s="35" t="str">
        <f t="shared" si="63"/>
        <v>NL_MMP_PCT_R2_C59</v>
      </c>
      <c r="BJ150" s="35" t="str">
        <f t="shared" si="63"/>
        <v>NL_MMP_PCT_R2_C60</v>
      </c>
      <c r="BK150" s="35" t="str">
        <f t="shared" si="63"/>
        <v>NL_MMP_PCT_R2_C61</v>
      </c>
      <c r="BL150" s="35" t="str">
        <f t="shared" si="63"/>
        <v>NL_MMP_PCT_R2_C62</v>
      </c>
      <c r="BM150" s="35" t="str">
        <f t="shared" si="63"/>
        <v>NL_MMP_PCT_R2_C63</v>
      </c>
      <c r="BN150" s="35" t="str">
        <f t="shared" si="63"/>
        <v>NL_MMP_PCT_R2_C64</v>
      </c>
      <c r="BO150" s="35" t="str">
        <f t="shared" si="63"/>
        <v>NL_MMP_PCT_R2_C65</v>
      </c>
      <c r="BP150" s="35" t="str">
        <f t="shared" si="63"/>
        <v>NL_MMP_PCT_R2_C66</v>
      </c>
      <c r="BQ150" s="35" t="str">
        <f t="shared" si="63"/>
        <v>NL_MMP_PCT_R2_C67</v>
      </c>
      <c r="BR150" s="35" t="str">
        <f t="shared" si="63"/>
        <v>NL_MMP_PCT_R2_C68</v>
      </c>
      <c r="BS150" s="35" t="str">
        <f t="shared" si="63"/>
        <v>NL_MMP_PCT_R2_C69</v>
      </c>
      <c r="BT150" s="35" t="str">
        <f t="shared" si="63"/>
        <v>NL_MMP_PCT_R2_C70</v>
      </c>
      <c r="BU150" s="35" t="str">
        <f t="shared" si="63"/>
        <v>NL_MMP_PCT_R2_C71</v>
      </c>
      <c r="BV150" s="35" t="str">
        <f t="shared" si="63"/>
        <v>NL_MMP_PCT_R2_C72</v>
      </c>
      <c r="BW150" s="35" t="str">
        <f t="shared" si="63"/>
        <v>NL_MMP_PCT_R2_C73</v>
      </c>
      <c r="BX150" s="35" t="str">
        <f t="shared" si="63"/>
        <v>NL_MMP_PCT_R2_C74</v>
      </c>
    </row>
    <row r="151" spans="1:76" x14ac:dyDescent="0.35">
      <c r="B151" s="130" t="s">
        <v>24</v>
      </c>
      <c r="C151" s="35" t="str">
        <f t="shared" si="60"/>
        <v>NL_MMP_XXX_._C1</v>
      </c>
      <c r="D151" s="35" t="str">
        <f t="shared" si="60"/>
        <v>NL_MMP_XXX_._C2</v>
      </c>
      <c r="E151" s="35" t="str">
        <f t="shared" si="60"/>
        <v>NL_MMP_XXX_._C3</v>
      </c>
      <c r="F151" s="35" t="str">
        <f t="shared" si="60"/>
        <v>NL_MMP_XXX_._C4</v>
      </c>
      <c r="G151" s="35" t="str">
        <f t="shared" si="56"/>
        <v>NL_NCP_XXX_._C5</v>
      </c>
      <c r="H151" s="35" t="str">
        <f t="shared" si="60"/>
        <v>NL_MMP_XXX_._C6</v>
      </c>
      <c r="I151" s="35" t="str">
        <f t="shared" si="60"/>
        <v>NL_MMP_XXX_._C7</v>
      </c>
      <c r="J151" s="35" t="str">
        <f t="shared" si="60"/>
        <v>NL_MMP_XXX_._C8</v>
      </c>
      <c r="K151" s="35" t="str">
        <f t="shared" si="61"/>
        <v>NL_MMP_SPR_._C9</v>
      </c>
      <c r="L151" s="35" t="str">
        <f t="shared" si="61"/>
        <v>NL_MMP_SPR_._C10</v>
      </c>
      <c r="M151" s="35" t="str">
        <f t="shared" si="61"/>
        <v>NL_MMP_SPR_._C11</v>
      </c>
      <c r="N151" s="35" t="str">
        <f t="shared" si="61"/>
        <v>NL_MMP_SPR_._C12</v>
      </c>
      <c r="O151" s="35" t="str">
        <f t="shared" si="61"/>
        <v>NL_MMP_SPR_._C13</v>
      </c>
      <c r="P151" s="35" t="str">
        <f t="shared" si="61"/>
        <v>NL_MMP_SPR_._C14</v>
      </c>
      <c r="Q151" s="35" t="str">
        <f t="shared" si="61"/>
        <v>NL_MMP_SPR_._C15</v>
      </c>
      <c r="R151" s="35" t="str">
        <f t="shared" si="61"/>
        <v>NL_MMP_SPR_._C16</v>
      </c>
      <c r="S151" s="35" t="str">
        <f t="shared" si="61"/>
        <v>NL_MMP_SPR_._C17</v>
      </c>
      <c r="T151" s="35" t="str">
        <f t="shared" si="61"/>
        <v>NL_MMP_SPR_._C18</v>
      </c>
      <c r="U151" s="35" t="str">
        <f t="shared" si="61"/>
        <v>NL_MMP_SPR_._C19</v>
      </c>
      <c r="V151" s="35" t="str">
        <f t="shared" si="61"/>
        <v>NL_MMP_SPR_._C20</v>
      </c>
      <c r="W151" s="35" t="str">
        <f t="shared" si="62"/>
        <v>NL_MMP_PCT_._C21</v>
      </c>
      <c r="X151" s="35" t="str">
        <f t="shared" si="62"/>
        <v>NL_MMP_PCT_._C22</v>
      </c>
      <c r="Y151" s="35" t="str">
        <f t="shared" si="62"/>
        <v>NL_MMP_PCT_._C23</v>
      </c>
      <c r="Z151" s="35" t="str">
        <f t="shared" si="62"/>
        <v>NL_MMP_PCT_._C24</v>
      </c>
      <c r="AA151" s="35" t="str">
        <f t="shared" si="62"/>
        <v>NL_MMP_PCT_._C25</v>
      </c>
      <c r="AB151" s="35" t="str">
        <f t="shared" si="62"/>
        <v>NL_MMP_PCT_._C26</v>
      </c>
      <c r="AC151" s="35" t="str">
        <f t="shared" si="62"/>
        <v>NL_MMP_PCT_._C27</v>
      </c>
      <c r="AD151" s="35" t="str">
        <f t="shared" si="62"/>
        <v>NL_MMP_PCT_._C28</v>
      </c>
      <c r="AE151" s="35" t="str">
        <f t="shared" si="62"/>
        <v>NL_MMP_PCT_._C29</v>
      </c>
      <c r="AF151" s="35" t="str">
        <f t="shared" si="62"/>
        <v>NL_MMP_PCT_._C30</v>
      </c>
      <c r="AG151" s="35" t="str">
        <f t="shared" si="62"/>
        <v>NL_MMP_PCT_._C31</v>
      </c>
      <c r="AH151" s="35" t="str">
        <f t="shared" si="62"/>
        <v>NL_MMP_PCT_._C32</v>
      </c>
      <c r="AI151" s="35" t="str">
        <f t="shared" si="62"/>
        <v>NL_MMP_PCT_._C33</v>
      </c>
      <c r="AJ151" s="35" t="str">
        <f t="shared" si="62"/>
        <v>NL_MMP_PCT_._C34</v>
      </c>
      <c r="AK151" s="35" t="str">
        <f t="shared" si="62"/>
        <v>NL_MMP_PCT_._C35</v>
      </c>
      <c r="AL151" s="35" t="str">
        <f t="shared" si="62"/>
        <v>NL_MMP_PCT_._C36</v>
      </c>
      <c r="AM151" s="35" t="str">
        <f t="shared" si="63"/>
        <v>NL_MMP_PCT_._C37</v>
      </c>
      <c r="AN151" s="35" t="str">
        <f t="shared" si="63"/>
        <v>NL_MMP_PCT_._C38</v>
      </c>
      <c r="AO151" s="35" t="str">
        <f t="shared" si="63"/>
        <v>NL_MMP_PCT_._C39</v>
      </c>
      <c r="AP151" s="35" t="str">
        <f t="shared" si="63"/>
        <v>NL_MMP_PCT_._C40</v>
      </c>
      <c r="AQ151" s="35" t="str">
        <f t="shared" si="63"/>
        <v>NL_MMP_PCT_._C41</v>
      </c>
      <c r="AR151" s="35" t="str">
        <f t="shared" si="63"/>
        <v>NL_MMP_PCT_._C42</v>
      </c>
      <c r="AS151" s="35" t="str">
        <f t="shared" si="63"/>
        <v>NL_MMP_PCT_._C43</v>
      </c>
      <c r="AT151" s="35" t="str">
        <f t="shared" si="63"/>
        <v>NL_MMP_PCT_._C44</v>
      </c>
      <c r="AU151" s="35" t="str">
        <f t="shared" si="63"/>
        <v>NL_MMP_PCT_._C45</v>
      </c>
      <c r="AV151" s="35" t="str">
        <f t="shared" si="63"/>
        <v>NL_MMP_PCT_._C46</v>
      </c>
      <c r="AW151" s="35" t="str">
        <f t="shared" si="63"/>
        <v>NL_MMP_PCT_._C47</v>
      </c>
      <c r="AX151" s="35" t="str">
        <f t="shared" si="63"/>
        <v>NL_MMP_PCT_._C48</v>
      </c>
      <c r="AY151" s="35" t="str">
        <f t="shared" si="63"/>
        <v>NL_MMP_PCT_._C49</v>
      </c>
      <c r="AZ151" s="35" t="str">
        <f t="shared" si="63"/>
        <v>NL_MMP_PCT_._C50</v>
      </c>
      <c r="BA151" s="35" t="str">
        <f t="shared" si="63"/>
        <v>NL_MMP_PCT_._C51</v>
      </c>
      <c r="BB151" s="35" t="str">
        <f t="shared" si="63"/>
        <v>NL_MMP_PCT_._C52</v>
      </c>
      <c r="BC151" s="35" t="str">
        <f t="shared" si="63"/>
        <v>NL_MMP_PCT_._C53</v>
      </c>
      <c r="BD151" s="35" t="str">
        <f t="shared" si="63"/>
        <v>NL_MMP_PCT_._C54</v>
      </c>
      <c r="BE151" s="35" t="str">
        <f t="shared" si="63"/>
        <v>NL_MMP_PCT_._C55</v>
      </c>
      <c r="BF151" s="35" t="str">
        <f t="shared" si="63"/>
        <v>NL_MMP_PCT_._C56</v>
      </c>
      <c r="BG151" s="35" t="str">
        <f t="shared" si="63"/>
        <v>NL_MMP_PCT_._C57</v>
      </c>
      <c r="BH151" s="35" t="str">
        <f t="shared" si="63"/>
        <v>NL_MMP_PCT_._C58</v>
      </c>
      <c r="BI151" s="35" t="str">
        <f t="shared" si="63"/>
        <v>NL_MMP_PCT_._C59</v>
      </c>
      <c r="BJ151" s="35" t="str">
        <f t="shared" si="63"/>
        <v>NL_MMP_PCT_._C60</v>
      </c>
      <c r="BK151" s="35" t="str">
        <f t="shared" si="63"/>
        <v>NL_MMP_PCT_._C61</v>
      </c>
      <c r="BL151" s="35" t="str">
        <f t="shared" si="63"/>
        <v>NL_MMP_PCT_._C62</v>
      </c>
      <c r="BM151" s="35" t="str">
        <f t="shared" si="63"/>
        <v>NL_MMP_PCT_._C63</v>
      </c>
      <c r="BN151" s="35" t="str">
        <f t="shared" si="63"/>
        <v>NL_MMP_PCT_._C64</v>
      </c>
      <c r="BO151" s="35" t="str">
        <f t="shared" si="63"/>
        <v>NL_MMP_PCT_._C65</v>
      </c>
      <c r="BP151" s="35" t="str">
        <f t="shared" si="63"/>
        <v>NL_MMP_PCT_._C66</v>
      </c>
      <c r="BQ151" s="35" t="str">
        <f t="shared" si="63"/>
        <v>NL_MMP_PCT_._C67</v>
      </c>
      <c r="BR151" s="35" t="str">
        <f t="shared" si="63"/>
        <v>NL_MMP_PCT_._C68</v>
      </c>
      <c r="BS151" s="35" t="str">
        <f t="shared" si="63"/>
        <v>NL_MMP_PCT_._C69</v>
      </c>
      <c r="BT151" s="35" t="str">
        <f t="shared" si="63"/>
        <v>NL_MMP_PCT_._C70</v>
      </c>
      <c r="BU151" s="35" t="str">
        <f t="shared" si="63"/>
        <v>NL_MMP_PCT_._C71</v>
      </c>
      <c r="BV151" s="35" t="str">
        <f t="shared" si="63"/>
        <v>NL_MMP_PCT_._C72</v>
      </c>
      <c r="BW151" s="35" t="str">
        <f t="shared" si="63"/>
        <v>NL_MMP_PCT_._C73</v>
      </c>
      <c r="BX151" s="35" t="str">
        <f t="shared" si="63"/>
        <v>NL_MMP_PCT_._C74</v>
      </c>
    </row>
    <row r="152" spans="1:76" x14ac:dyDescent="0.35">
      <c r="B152" s="130" t="s">
        <v>320</v>
      </c>
      <c r="C152" s="35" t="str">
        <f t="shared" si="60"/>
        <v>NL_MMP_XXX_RXX_C1</v>
      </c>
      <c r="D152" s="35" t="str">
        <f t="shared" si="60"/>
        <v>NL_MMP_XXX_RXX_C2</v>
      </c>
      <c r="E152" s="35" t="str">
        <f t="shared" si="60"/>
        <v>NL_MMP_XXX_RXX_C3</v>
      </c>
      <c r="F152" s="35" t="str">
        <f t="shared" si="60"/>
        <v>NL_MMP_XXX_RXX_C4</v>
      </c>
      <c r="G152" s="35" t="str">
        <f t="shared" si="56"/>
        <v>NL_NCP_XXX_RXX_C5</v>
      </c>
      <c r="H152" s="35" t="str">
        <f t="shared" si="60"/>
        <v>NL_MMP_XXX_RXX_C6</v>
      </c>
      <c r="I152" s="35" t="str">
        <f t="shared" si="60"/>
        <v>NL_MMP_XXX_RXX_C7</v>
      </c>
      <c r="J152" s="35" t="str">
        <f t="shared" si="60"/>
        <v>NL_MMP_XXX_RXX_C8</v>
      </c>
      <c r="K152" s="35" t="str">
        <f t="shared" si="61"/>
        <v>NL_MMP_SPR_RXX_C9</v>
      </c>
      <c r="L152" s="35" t="str">
        <f t="shared" si="61"/>
        <v>NL_MMP_SPR_RXX_C10</v>
      </c>
      <c r="M152" s="35" t="str">
        <f t="shared" si="61"/>
        <v>NL_MMP_SPR_RXX_C11</v>
      </c>
      <c r="N152" s="35" t="str">
        <f t="shared" si="61"/>
        <v>NL_MMP_SPR_RXX_C12</v>
      </c>
      <c r="O152" s="35" t="str">
        <f t="shared" si="61"/>
        <v>NL_MMP_SPR_RXX_C13</v>
      </c>
      <c r="P152" s="35" t="str">
        <f t="shared" si="61"/>
        <v>NL_MMP_SPR_RXX_C14</v>
      </c>
      <c r="Q152" s="35" t="str">
        <f t="shared" si="61"/>
        <v>NL_MMP_SPR_RXX_C15</v>
      </c>
      <c r="R152" s="35" t="str">
        <f t="shared" si="61"/>
        <v>NL_MMP_SPR_RXX_C16</v>
      </c>
      <c r="S152" s="35" t="str">
        <f t="shared" si="61"/>
        <v>NL_MMP_SPR_RXX_C17</v>
      </c>
      <c r="T152" s="35" t="str">
        <f t="shared" si="61"/>
        <v>NL_MMP_SPR_RXX_C18</v>
      </c>
      <c r="U152" s="35" t="str">
        <f t="shared" si="61"/>
        <v>NL_MMP_SPR_RXX_C19</v>
      </c>
      <c r="V152" s="35" t="str">
        <f t="shared" si="61"/>
        <v>NL_MMP_SPR_RXX_C20</v>
      </c>
      <c r="W152" s="35" t="str">
        <f t="shared" si="62"/>
        <v>NL_MMP_PCT_RXX_C21</v>
      </c>
      <c r="X152" s="35" t="str">
        <f t="shared" si="62"/>
        <v>NL_MMP_PCT_RXX_C22</v>
      </c>
      <c r="Y152" s="35" t="str">
        <f t="shared" si="62"/>
        <v>NL_MMP_PCT_RXX_C23</v>
      </c>
      <c r="Z152" s="35" t="str">
        <f t="shared" si="62"/>
        <v>NL_MMP_PCT_RXX_C24</v>
      </c>
      <c r="AA152" s="35" t="str">
        <f t="shared" si="62"/>
        <v>NL_MMP_PCT_RXX_C25</v>
      </c>
      <c r="AB152" s="35" t="str">
        <f t="shared" si="62"/>
        <v>NL_MMP_PCT_RXX_C26</v>
      </c>
      <c r="AC152" s="35" t="str">
        <f t="shared" si="62"/>
        <v>NL_MMP_PCT_RXX_C27</v>
      </c>
      <c r="AD152" s="35" t="str">
        <f t="shared" si="62"/>
        <v>NL_MMP_PCT_RXX_C28</v>
      </c>
      <c r="AE152" s="35" t="str">
        <f t="shared" si="62"/>
        <v>NL_MMP_PCT_RXX_C29</v>
      </c>
      <c r="AF152" s="35" t="str">
        <f t="shared" si="62"/>
        <v>NL_MMP_PCT_RXX_C30</v>
      </c>
      <c r="AG152" s="35" t="str">
        <f t="shared" si="62"/>
        <v>NL_MMP_PCT_RXX_C31</v>
      </c>
      <c r="AH152" s="35" t="str">
        <f t="shared" si="62"/>
        <v>NL_MMP_PCT_RXX_C32</v>
      </c>
      <c r="AI152" s="35" t="str">
        <f t="shared" si="62"/>
        <v>NL_MMP_PCT_RXX_C33</v>
      </c>
      <c r="AJ152" s="35" t="str">
        <f t="shared" si="62"/>
        <v>NL_MMP_PCT_RXX_C34</v>
      </c>
      <c r="AK152" s="35" t="str">
        <f t="shared" si="62"/>
        <v>NL_MMP_PCT_RXX_C35</v>
      </c>
      <c r="AL152" s="35" t="str">
        <f t="shared" si="62"/>
        <v>NL_MMP_PCT_RXX_C36</v>
      </c>
      <c r="AM152" s="35" t="str">
        <f t="shared" si="63"/>
        <v>NL_MMP_PCT_RXX_C37</v>
      </c>
      <c r="AN152" s="35" t="str">
        <f t="shared" si="63"/>
        <v>NL_MMP_PCT_RXX_C38</v>
      </c>
      <c r="AO152" s="35" t="str">
        <f t="shared" si="63"/>
        <v>NL_MMP_PCT_RXX_C39</v>
      </c>
      <c r="AP152" s="35" t="str">
        <f t="shared" si="63"/>
        <v>NL_MMP_PCT_RXX_C40</v>
      </c>
      <c r="AQ152" s="35" t="str">
        <f t="shared" si="63"/>
        <v>NL_MMP_PCT_RXX_C41</v>
      </c>
      <c r="AR152" s="35" t="str">
        <f t="shared" si="63"/>
        <v>NL_MMP_PCT_RXX_C42</v>
      </c>
      <c r="AS152" s="35" t="str">
        <f t="shared" si="63"/>
        <v>NL_MMP_PCT_RXX_C43</v>
      </c>
      <c r="AT152" s="35" t="str">
        <f t="shared" si="63"/>
        <v>NL_MMP_PCT_RXX_C44</v>
      </c>
      <c r="AU152" s="35" t="str">
        <f t="shared" si="63"/>
        <v>NL_MMP_PCT_RXX_C45</v>
      </c>
      <c r="AV152" s="35" t="str">
        <f t="shared" si="63"/>
        <v>NL_MMP_PCT_RXX_C46</v>
      </c>
      <c r="AW152" s="35" t="str">
        <f t="shared" si="63"/>
        <v>NL_MMP_PCT_RXX_C47</v>
      </c>
      <c r="AX152" s="35" t="str">
        <f t="shared" si="63"/>
        <v>NL_MMP_PCT_RXX_C48</v>
      </c>
      <c r="AY152" s="35" t="str">
        <f t="shared" si="63"/>
        <v>NL_MMP_PCT_RXX_C49</v>
      </c>
      <c r="AZ152" s="35" t="str">
        <f t="shared" si="63"/>
        <v>NL_MMP_PCT_RXX_C50</v>
      </c>
      <c r="BA152" s="35" t="str">
        <f t="shared" si="63"/>
        <v>NL_MMP_PCT_RXX_C51</v>
      </c>
      <c r="BB152" s="35" t="str">
        <f t="shared" si="63"/>
        <v>NL_MMP_PCT_RXX_C52</v>
      </c>
      <c r="BC152" s="35" t="str">
        <f t="shared" si="63"/>
        <v>NL_MMP_PCT_RXX_C53</v>
      </c>
      <c r="BD152" s="35" t="str">
        <f t="shared" si="63"/>
        <v>NL_MMP_PCT_RXX_C54</v>
      </c>
      <c r="BE152" s="35" t="str">
        <f t="shared" si="63"/>
        <v>NL_MMP_PCT_RXX_C55</v>
      </c>
      <c r="BF152" s="35" t="str">
        <f t="shared" si="63"/>
        <v>NL_MMP_PCT_RXX_C56</v>
      </c>
      <c r="BG152" s="35" t="str">
        <f t="shared" si="63"/>
        <v>NL_MMP_PCT_RXX_C57</v>
      </c>
      <c r="BH152" s="35" t="str">
        <f t="shared" si="63"/>
        <v>NL_MMP_PCT_RXX_C58</v>
      </c>
      <c r="BI152" s="35" t="str">
        <f t="shared" si="63"/>
        <v>NL_MMP_PCT_RXX_C59</v>
      </c>
      <c r="BJ152" s="35" t="str">
        <f t="shared" si="63"/>
        <v>NL_MMP_PCT_RXX_C60</v>
      </c>
      <c r="BK152" s="35" t="str">
        <f t="shared" si="63"/>
        <v>NL_MMP_PCT_RXX_C61</v>
      </c>
      <c r="BL152" s="35" t="str">
        <f t="shared" si="63"/>
        <v>NL_MMP_PCT_RXX_C62</v>
      </c>
      <c r="BM152" s="35" t="str">
        <f t="shared" si="63"/>
        <v>NL_MMP_PCT_RXX_C63</v>
      </c>
      <c r="BN152" s="35" t="str">
        <f t="shared" si="63"/>
        <v>NL_MMP_PCT_RXX_C64</v>
      </c>
      <c r="BO152" s="35" t="str">
        <f t="shared" si="63"/>
        <v>NL_MMP_PCT_RXX_C65</v>
      </c>
      <c r="BP152" s="35" t="str">
        <f t="shared" si="63"/>
        <v>NL_MMP_PCT_RXX_C66</v>
      </c>
      <c r="BQ152" s="35" t="str">
        <f t="shared" si="63"/>
        <v>NL_MMP_PCT_RXX_C67</v>
      </c>
      <c r="BR152" s="35" t="str">
        <f t="shared" si="63"/>
        <v>NL_MMP_PCT_RXX_C68</v>
      </c>
      <c r="BS152" s="35" t="str">
        <f t="shared" si="63"/>
        <v>NL_MMP_PCT_RXX_C69</v>
      </c>
      <c r="BT152" s="35" t="str">
        <f t="shared" si="63"/>
        <v>NL_MMP_PCT_RXX_C70</v>
      </c>
      <c r="BU152" s="35" t="str">
        <f t="shared" si="63"/>
        <v>NL_MMP_PCT_RXX_C71</v>
      </c>
      <c r="BV152" s="35" t="str">
        <f t="shared" si="63"/>
        <v>NL_MMP_PCT_RXX_C72</v>
      </c>
      <c r="BW152" s="35" t="str">
        <f t="shared" si="63"/>
        <v>NL_MMP_PCT_RXX_C73</v>
      </c>
      <c r="BX152" s="35" t="str">
        <f t="shared" si="63"/>
        <v>NL_MMP_PCT_RXX_C74</v>
      </c>
    </row>
    <row r="153" spans="1:76" x14ac:dyDescent="0.35">
      <c r="C153" s="1"/>
    </row>
    <row r="154" spans="1:76" x14ac:dyDescent="0.35">
      <c r="C154" s="141"/>
      <c r="D154" s="141"/>
      <c r="E154" s="141"/>
      <c r="F154" s="141"/>
    </row>
    <row r="155" spans="1:76" x14ac:dyDescent="0.35">
      <c r="E155" s="141"/>
    </row>
    <row r="156" spans="1:76" x14ac:dyDescent="0.35">
      <c r="B156" s="170" t="s">
        <v>561</v>
      </c>
      <c r="C156" s="170"/>
      <c r="D156" s="170"/>
      <c r="E156" s="170"/>
    </row>
    <row r="157" spans="1:76" x14ac:dyDescent="0.35">
      <c r="B157" s="141"/>
      <c r="C157" s="141"/>
      <c r="D157" s="141"/>
    </row>
    <row r="158" spans="1:76" x14ac:dyDescent="0.35">
      <c r="B158" s="142"/>
      <c r="C158" s="142"/>
      <c r="D158" s="142" t="s">
        <v>562</v>
      </c>
      <c r="E158" s="142" t="s">
        <v>500</v>
      </c>
    </row>
    <row r="159" spans="1:76" x14ac:dyDescent="0.35">
      <c r="B159" s="142" t="s">
        <v>563</v>
      </c>
      <c r="C159" s="142"/>
      <c r="D159" s="143" t="s">
        <v>228</v>
      </c>
      <c r="E159" s="143" t="s">
        <v>229</v>
      </c>
    </row>
    <row r="160" spans="1:76" x14ac:dyDescent="0.35">
      <c r="B160" s="144" t="s">
        <v>564</v>
      </c>
      <c r="C160" s="144" t="s">
        <v>254</v>
      </c>
      <c r="D160" s="74" t="str">
        <f>"NL_CAT_EXP_" &amp; $C160 &amp; "_" &amp; D$159</f>
        <v>NL_CAT_EXP_R1_C1</v>
      </c>
      <c r="E160" s="74" t="str">
        <f>"NL_CAT_EXP_" &amp; $C160 &amp; "_" &amp; E$159</f>
        <v>NL_CAT_EXP_R1_C2</v>
      </c>
    </row>
    <row r="161" spans="2:5" x14ac:dyDescent="0.35">
      <c r="B161" s="144" t="s">
        <v>565</v>
      </c>
      <c r="C161" s="144" t="s">
        <v>255</v>
      </c>
      <c r="D161" s="74" t="str">
        <f t="shared" ref="D161:E173" si="64">"NL_CAT_EXP_" &amp; $C161 &amp; "_" &amp; D$159</f>
        <v>NL_CAT_EXP_R2_C1</v>
      </c>
      <c r="E161" s="74" t="str">
        <f t="shared" si="64"/>
        <v>NL_CAT_EXP_R2_C2</v>
      </c>
    </row>
    <row r="162" spans="2:5" x14ac:dyDescent="0.35">
      <c r="B162" s="144" t="s">
        <v>566</v>
      </c>
      <c r="C162" s="144" t="s">
        <v>256</v>
      </c>
      <c r="D162" s="74" t="str">
        <f t="shared" si="64"/>
        <v>NL_CAT_EXP_R3_C1</v>
      </c>
      <c r="E162" s="74" t="str">
        <f t="shared" si="64"/>
        <v>NL_CAT_EXP_R3_C2</v>
      </c>
    </row>
    <row r="163" spans="2:5" x14ac:dyDescent="0.35">
      <c r="B163" s="144" t="s">
        <v>567</v>
      </c>
      <c r="C163" s="144" t="s">
        <v>257</v>
      </c>
      <c r="D163" s="74" t="str">
        <f t="shared" si="64"/>
        <v>NL_CAT_EXP_R4_C1</v>
      </c>
      <c r="E163" s="74" t="str">
        <f t="shared" si="64"/>
        <v>NL_CAT_EXP_R4_C2</v>
      </c>
    </row>
    <row r="164" spans="2:5" x14ac:dyDescent="0.35">
      <c r="B164" s="144" t="s">
        <v>568</v>
      </c>
      <c r="C164" s="144" t="s">
        <v>258</v>
      </c>
      <c r="D164" s="74" t="str">
        <f t="shared" si="64"/>
        <v>NL_CAT_EXP_R5_C1</v>
      </c>
      <c r="E164" s="74" t="str">
        <f t="shared" si="64"/>
        <v>NL_CAT_EXP_R5_C2</v>
      </c>
    </row>
    <row r="165" spans="2:5" x14ac:dyDescent="0.35">
      <c r="B165" s="144" t="s">
        <v>569</v>
      </c>
      <c r="C165" s="144" t="s">
        <v>259</v>
      </c>
      <c r="D165" s="74" t="str">
        <f t="shared" si="64"/>
        <v>NL_CAT_EXP_R6_C1</v>
      </c>
      <c r="E165" s="74" t="str">
        <f t="shared" si="64"/>
        <v>NL_CAT_EXP_R6_C2</v>
      </c>
    </row>
    <row r="166" spans="2:5" x14ac:dyDescent="0.35">
      <c r="B166" s="144" t="s">
        <v>570</v>
      </c>
      <c r="C166" s="144" t="s">
        <v>260</v>
      </c>
      <c r="D166" s="74" t="str">
        <f t="shared" si="64"/>
        <v>NL_CAT_EXP_R7_C1</v>
      </c>
      <c r="E166" s="74" t="str">
        <f t="shared" si="64"/>
        <v>NL_CAT_EXP_R7_C2</v>
      </c>
    </row>
    <row r="167" spans="2:5" x14ac:dyDescent="0.35">
      <c r="B167" s="144" t="s">
        <v>571</v>
      </c>
      <c r="C167" s="144" t="s">
        <v>261</v>
      </c>
      <c r="D167" s="74" t="str">
        <f t="shared" si="64"/>
        <v>NL_CAT_EXP_R8_C1</v>
      </c>
      <c r="E167" s="74" t="str">
        <f t="shared" si="64"/>
        <v>NL_CAT_EXP_R8_C2</v>
      </c>
    </row>
    <row r="168" spans="2:5" x14ac:dyDescent="0.35">
      <c r="B168" s="144" t="s">
        <v>572</v>
      </c>
      <c r="C168" s="144" t="s">
        <v>262</v>
      </c>
      <c r="D168" s="74" t="str">
        <f t="shared" si="64"/>
        <v>NL_CAT_EXP_R9_C1</v>
      </c>
      <c r="E168" s="74" t="str">
        <f t="shared" si="64"/>
        <v>NL_CAT_EXP_R9_C2</v>
      </c>
    </row>
    <row r="169" spans="2:5" x14ac:dyDescent="0.35">
      <c r="B169" s="144" t="s">
        <v>573</v>
      </c>
      <c r="C169" s="144" t="s">
        <v>263</v>
      </c>
      <c r="D169" s="74" t="str">
        <f t="shared" si="64"/>
        <v>NL_CAT_EXP_R10_C1</v>
      </c>
      <c r="E169" s="74" t="str">
        <f t="shared" si="64"/>
        <v>NL_CAT_EXP_R10_C2</v>
      </c>
    </row>
    <row r="170" spans="2:5" x14ac:dyDescent="0.35">
      <c r="B170" s="144" t="s">
        <v>574</v>
      </c>
      <c r="C170" s="144" t="s">
        <v>264</v>
      </c>
      <c r="D170" s="74" t="str">
        <f t="shared" si="64"/>
        <v>NL_CAT_EXP_R11_C1</v>
      </c>
      <c r="E170" s="74" t="str">
        <f t="shared" si="64"/>
        <v>NL_CAT_EXP_R11_C2</v>
      </c>
    </row>
    <row r="171" spans="2:5" x14ac:dyDescent="0.35">
      <c r="B171" s="144" t="s">
        <v>575</v>
      </c>
      <c r="C171" s="144" t="s">
        <v>265</v>
      </c>
      <c r="D171" s="74" t="str">
        <f t="shared" si="64"/>
        <v>NL_CAT_EXP_R12_C1</v>
      </c>
      <c r="E171" s="74" t="str">
        <f t="shared" si="64"/>
        <v>NL_CAT_EXP_R12_C2</v>
      </c>
    </row>
    <row r="172" spans="2:5" x14ac:dyDescent="0.35">
      <c r="B172" s="144" t="s">
        <v>576</v>
      </c>
      <c r="C172" s="144" t="s">
        <v>266</v>
      </c>
      <c r="D172" s="74" t="str">
        <f t="shared" si="64"/>
        <v>NL_CAT_EXP_R13_C1</v>
      </c>
      <c r="E172" s="74" t="str">
        <f t="shared" si="64"/>
        <v>NL_CAT_EXP_R13_C2</v>
      </c>
    </row>
    <row r="173" spans="2:5" x14ac:dyDescent="0.35">
      <c r="B173" s="144" t="s">
        <v>577</v>
      </c>
      <c r="C173" s="144" t="s">
        <v>267</v>
      </c>
      <c r="D173" s="74" t="str">
        <f t="shared" si="64"/>
        <v>NL_CAT_EXP_R14_C1</v>
      </c>
      <c r="E173" s="74" t="str">
        <f t="shared" si="64"/>
        <v>NL_CAT_EXP_R14_C2</v>
      </c>
    </row>
    <row r="174" spans="2:5" x14ac:dyDescent="0.35">
      <c r="B174" s="141"/>
      <c r="C174" s="73"/>
      <c r="D174" s="73"/>
    </row>
    <row r="175" spans="2:5" x14ac:dyDescent="0.35">
      <c r="B175" s="142" t="s">
        <v>578</v>
      </c>
      <c r="C175" s="145"/>
      <c r="D175" s="145"/>
    </row>
    <row r="176" spans="2:5" x14ac:dyDescent="0.35">
      <c r="B176" s="144" t="s">
        <v>564</v>
      </c>
      <c r="C176" s="144" t="s">
        <v>268</v>
      </c>
      <c r="D176" s="74" t="str">
        <f t="shared" ref="D176:E179" si="65">"NL_CAT_EXP_" &amp; $C176 &amp; "_" &amp; D$159</f>
        <v>NL_CAT_EXP_R15_C1</v>
      </c>
      <c r="E176" s="74" t="str">
        <f t="shared" si="65"/>
        <v>NL_CAT_EXP_R15_C2</v>
      </c>
    </row>
    <row r="177" spans="2:16" x14ac:dyDescent="0.35">
      <c r="B177" s="144" t="s">
        <v>579</v>
      </c>
      <c r="C177" s="144" t="s">
        <v>269</v>
      </c>
      <c r="D177" s="74" t="str">
        <f t="shared" si="65"/>
        <v>NL_CAT_EXP_R16_C1</v>
      </c>
      <c r="E177" s="74" t="str">
        <f t="shared" si="65"/>
        <v>NL_CAT_EXP_R16_C2</v>
      </c>
    </row>
    <row r="178" spans="2:16" x14ac:dyDescent="0.35">
      <c r="B178" s="144" t="s">
        <v>576</v>
      </c>
      <c r="C178" s="144" t="s">
        <v>270</v>
      </c>
      <c r="D178" s="74" t="str">
        <f t="shared" si="65"/>
        <v>NL_CAT_EXP_R17_C1</v>
      </c>
      <c r="E178" s="74" t="str">
        <f t="shared" si="65"/>
        <v>NL_CAT_EXP_R17_C2</v>
      </c>
    </row>
    <row r="179" spans="2:16" x14ac:dyDescent="0.35">
      <c r="B179" s="144" t="s">
        <v>577</v>
      </c>
      <c r="C179" s="144" t="s">
        <v>271</v>
      </c>
      <c r="D179" s="74" t="str">
        <f t="shared" si="65"/>
        <v>NL_CAT_EXP_R18_C1</v>
      </c>
      <c r="E179" s="74" t="str">
        <f t="shared" si="65"/>
        <v>NL_CAT_EXP_R18_C2</v>
      </c>
    </row>
    <row r="180" spans="2:16" x14ac:dyDescent="0.35">
      <c r="B180" s="146"/>
      <c r="C180" s="147"/>
      <c r="D180" s="148"/>
      <c r="E180" s="141"/>
    </row>
    <row r="181" spans="2:16" x14ac:dyDescent="0.35">
      <c r="B181" s="141"/>
      <c r="C181" s="149"/>
      <c r="D181" s="150"/>
      <c r="E181" s="141"/>
    </row>
    <row r="182" spans="2:16" x14ac:dyDescent="0.35">
      <c r="B182" s="170" t="s">
        <v>580</v>
      </c>
      <c r="C182" s="170"/>
      <c r="D182" s="170"/>
      <c r="E182" s="141"/>
    </row>
    <row r="183" spans="2:16" x14ac:dyDescent="0.35">
      <c r="B183" s="151"/>
      <c r="C183" s="149"/>
      <c r="E183" s="141"/>
    </row>
    <row r="184" spans="2:16" x14ac:dyDescent="0.35">
      <c r="B184" s="152" t="s">
        <v>563</v>
      </c>
      <c r="C184" s="152" t="s">
        <v>272</v>
      </c>
      <c r="D184" s="74" t="str">
        <f>"NL_CAT_EXP_" &amp; $C184 &amp; "_" &amp; D$159</f>
        <v>NL_CAT_EXP_R19_C1</v>
      </c>
      <c r="F184" s="141"/>
      <c r="G184" s="141"/>
      <c r="K184" s="141"/>
      <c r="L184" s="141"/>
      <c r="M184" s="141"/>
      <c r="N184" s="141"/>
      <c r="O184" s="141"/>
      <c r="P184" s="141"/>
    </row>
    <row r="185" spans="2:16" x14ac:dyDescent="0.35">
      <c r="B185" s="152" t="s">
        <v>578</v>
      </c>
      <c r="C185" s="152" t="s">
        <v>273</v>
      </c>
      <c r="D185" s="74" t="str">
        <f t="shared" ref="D185:D186" si="66">"NL_CAT_EXP_" &amp; $C185 &amp; "_" &amp; D$159</f>
        <v>NL_CAT_EXP_R20_C1</v>
      </c>
      <c r="F185" s="141"/>
      <c r="G185" s="141"/>
      <c r="K185" s="141"/>
      <c r="L185" s="141"/>
      <c r="M185" s="141"/>
      <c r="N185" s="141"/>
      <c r="O185" s="141"/>
      <c r="P185" s="141"/>
    </row>
    <row r="186" spans="2:16" x14ac:dyDescent="0.35">
      <c r="B186" s="152" t="s">
        <v>581</v>
      </c>
      <c r="C186" s="152" t="s">
        <v>274</v>
      </c>
      <c r="D186" s="74" t="str">
        <f t="shared" si="66"/>
        <v>NL_CAT_EXP_R21_C1</v>
      </c>
      <c r="F186" s="141"/>
      <c r="G186" s="141"/>
      <c r="K186" s="141"/>
      <c r="L186" s="141"/>
      <c r="M186" s="141"/>
      <c r="N186" s="141"/>
      <c r="O186" s="141"/>
      <c r="P186" s="141"/>
    </row>
    <row r="187" spans="2:16" x14ac:dyDescent="0.35">
      <c r="B187" s="1"/>
      <c r="C187" s="1"/>
      <c r="E187" s="141"/>
      <c r="F187" s="141"/>
      <c r="J187" s="141"/>
      <c r="K187" s="141"/>
      <c r="L187" s="141"/>
      <c r="M187" s="141"/>
      <c r="N187" s="141"/>
      <c r="O187" s="141"/>
    </row>
    <row r="188" spans="2:16" x14ac:dyDescent="0.35">
      <c r="B188" s="1"/>
      <c r="C188" s="1"/>
      <c r="E188" s="141"/>
      <c r="F188" s="141"/>
      <c r="J188" s="141"/>
      <c r="K188" s="141"/>
      <c r="L188" s="141"/>
      <c r="M188" s="141"/>
      <c r="N188" s="141"/>
      <c r="O188" s="141"/>
    </row>
    <row r="189" spans="2:16" x14ac:dyDescent="0.35">
      <c r="B189" s="152" t="s">
        <v>582</v>
      </c>
      <c r="C189" s="152" t="s">
        <v>275</v>
      </c>
      <c r="D189" s="35" t="str">
        <f>"NL_CAT_QUE_" &amp; $C189 &amp; "_" &amp; D$159</f>
        <v>NL_CAT_QUE_R22_C1</v>
      </c>
      <c r="F189" s="141"/>
      <c r="G189" s="141"/>
      <c r="K189" s="141"/>
      <c r="L189" s="141"/>
      <c r="M189" s="141"/>
      <c r="N189" s="141"/>
      <c r="O189" s="141"/>
      <c r="P189" s="141"/>
    </row>
    <row r="190" spans="2:16" x14ac:dyDescent="0.35">
      <c r="B190" s="152" t="s">
        <v>583</v>
      </c>
      <c r="C190" s="152" t="s">
        <v>276</v>
      </c>
      <c r="D190" s="35" t="str">
        <f>"NL_CAT_QUE_" &amp; $C190 &amp; "_" &amp; D$159</f>
        <v>NL_CAT_QUE_R23_C1</v>
      </c>
      <c r="F190" s="141"/>
      <c r="G190" s="141"/>
      <c r="K190" s="141"/>
      <c r="L190" s="141"/>
      <c r="M190" s="141"/>
      <c r="N190" s="141"/>
      <c r="O190" s="141"/>
      <c r="P190" s="141"/>
    </row>
    <row r="191" spans="2:16" x14ac:dyDescent="0.35">
      <c r="B191" s="1"/>
      <c r="C191" s="1"/>
    </row>
    <row r="193" spans="1:4" x14ac:dyDescent="0.35">
      <c r="A193" s="107"/>
      <c r="D193" s="128" t="s">
        <v>79</v>
      </c>
    </row>
    <row r="194" spans="1:4" x14ac:dyDescent="0.35">
      <c r="A194" s="107"/>
      <c r="D194" s="42" t="s">
        <v>228</v>
      </c>
    </row>
    <row r="195" spans="1:4" x14ac:dyDescent="0.35">
      <c r="A195" s="107"/>
      <c r="B195" s="26" t="s">
        <v>584</v>
      </c>
      <c r="C195" s="44" t="s">
        <v>254</v>
      </c>
      <c r="D195" s="35" t="str">
        <f>"NL_CAT_SCR_" &amp; $C195 &amp; "_" &amp; D$194</f>
        <v>NL_CAT_SCR_R1_C1</v>
      </c>
    </row>
    <row r="196" spans="1:4" x14ac:dyDescent="0.35">
      <c r="A196" s="107"/>
      <c r="B196" s="26" t="s">
        <v>585</v>
      </c>
      <c r="C196" s="44" t="s">
        <v>255</v>
      </c>
      <c r="D196" s="35" t="str">
        <f t="shared" ref="D196:D202" si="67">"NL_CAT_SCR_" &amp; $C196 &amp; "_" &amp; D$194</f>
        <v>NL_CAT_SCR_R2_C1</v>
      </c>
    </row>
    <row r="197" spans="1:4" x14ac:dyDescent="0.35">
      <c r="A197" s="107"/>
      <c r="B197" s="26" t="s">
        <v>586</v>
      </c>
      <c r="C197" s="44" t="s">
        <v>256</v>
      </c>
      <c r="D197" s="35" t="str">
        <f t="shared" si="67"/>
        <v>NL_CAT_SCR_R3_C1</v>
      </c>
    </row>
    <row r="198" spans="1:4" x14ac:dyDescent="0.35">
      <c r="A198" s="107"/>
      <c r="B198" s="26" t="s">
        <v>587</v>
      </c>
      <c r="C198" s="44" t="s">
        <v>257</v>
      </c>
      <c r="D198" s="35" t="str">
        <f t="shared" si="67"/>
        <v>NL_CAT_SCR_R4_C1</v>
      </c>
    </row>
    <row r="199" spans="1:4" x14ac:dyDescent="0.35">
      <c r="A199" s="107"/>
      <c r="B199" s="26" t="s">
        <v>588</v>
      </c>
      <c r="C199" s="44" t="s">
        <v>258</v>
      </c>
      <c r="D199" s="35" t="str">
        <f t="shared" si="67"/>
        <v>NL_CAT_SCR_R5_C1</v>
      </c>
    </row>
    <row r="200" spans="1:4" x14ac:dyDescent="0.35">
      <c r="A200" s="107"/>
      <c r="B200" s="26" t="s">
        <v>589</v>
      </c>
      <c r="C200" s="44" t="s">
        <v>259</v>
      </c>
      <c r="D200" s="35" t="str">
        <f t="shared" si="67"/>
        <v>NL_CAT_SCR_R6_C1</v>
      </c>
    </row>
    <row r="201" spans="1:4" x14ac:dyDescent="0.35">
      <c r="A201" s="107"/>
      <c r="B201" s="26" t="s">
        <v>590</v>
      </c>
      <c r="C201" s="44" t="s">
        <v>260</v>
      </c>
      <c r="D201" s="35" t="str">
        <f t="shared" si="67"/>
        <v>NL_CAT_SCR_R7_C1</v>
      </c>
    </row>
    <row r="202" spans="1:4" x14ac:dyDescent="0.35">
      <c r="B202" s="26" t="s">
        <v>591</v>
      </c>
      <c r="C202" s="44" t="s">
        <v>261</v>
      </c>
      <c r="D202" s="35" t="str">
        <f t="shared" si="67"/>
        <v>NL_CAT_SCR_R8_C1</v>
      </c>
    </row>
  </sheetData>
  <mergeCells count="57">
    <mergeCell ref="B10:Y10"/>
    <mergeCell ref="D12:G12"/>
    <mergeCell ref="H12:Y12"/>
    <mergeCell ref="B32:Y32"/>
    <mergeCell ref="D34:G34"/>
    <mergeCell ref="H34:Y34"/>
    <mergeCell ref="E117:V117"/>
    <mergeCell ref="B54:AB54"/>
    <mergeCell ref="D56:J56"/>
    <mergeCell ref="K56:AB56"/>
    <mergeCell ref="B76:AB76"/>
    <mergeCell ref="D78:J78"/>
    <mergeCell ref="K78:AB78"/>
    <mergeCell ref="B97:V97"/>
    <mergeCell ref="E99:V99"/>
    <mergeCell ref="B106:V106"/>
    <mergeCell ref="E108:V108"/>
    <mergeCell ref="B115:V115"/>
    <mergeCell ref="B124:V124"/>
    <mergeCell ref="E126:V126"/>
    <mergeCell ref="B135:BX135"/>
    <mergeCell ref="K137:BX137"/>
    <mergeCell ref="K138:P138"/>
    <mergeCell ref="Q138:V138"/>
    <mergeCell ref="W138:AB138"/>
    <mergeCell ref="AC138:AH138"/>
    <mergeCell ref="AI138:AN138"/>
    <mergeCell ref="AO138:AT138"/>
    <mergeCell ref="AU138:AZ138"/>
    <mergeCell ref="BA138:BF138"/>
    <mergeCell ref="BG138:BL138"/>
    <mergeCell ref="BM138:BR138"/>
    <mergeCell ref="BS138:BX138"/>
    <mergeCell ref="BV139:BX139"/>
    <mergeCell ref="B156:E156"/>
    <mergeCell ref="AR139:AT139"/>
    <mergeCell ref="AU139:AW139"/>
    <mergeCell ref="AX139:AZ139"/>
    <mergeCell ref="BA139:BC139"/>
    <mergeCell ref="BD139:BF139"/>
    <mergeCell ref="BG139:BI139"/>
    <mergeCell ref="Z139:AB139"/>
    <mergeCell ref="AC139:AE139"/>
    <mergeCell ref="AF139:AH139"/>
    <mergeCell ref="AI139:AK139"/>
    <mergeCell ref="AL139:AN139"/>
    <mergeCell ref="AO139:AQ139"/>
    <mergeCell ref="K139:M139"/>
    <mergeCell ref="N139:P139"/>
    <mergeCell ref="B182:D182"/>
    <mergeCell ref="BJ139:BL139"/>
    <mergeCell ref="BM139:BO139"/>
    <mergeCell ref="BP139:BR139"/>
    <mergeCell ref="BS139:BU139"/>
    <mergeCell ref="Q139:S139"/>
    <mergeCell ref="T139:V139"/>
    <mergeCell ref="W139:Y13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100"/>
  <sheetViews>
    <sheetView showGridLines="0" zoomScaleNormal="100" workbookViewId="0"/>
  </sheetViews>
  <sheetFormatPr defaultColWidth="9.1796875" defaultRowHeight="14.5" x14ac:dyDescent="0.35"/>
  <cols>
    <col min="1" max="1" width="9.1796875" style="6"/>
    <col min="2" max="2" width="43.453125" style="6" bestFit="1" customWidth="1"/>
    <col min="3" max="3" width="14.453125" style="6" customWidth="1"/>
    <col min="4" max="4" width="24.7265625" style="6" bestFit="1" customWidth="1"/>
    <col min="5" max="5" width="21.1796875" style="6" bestFit="1" customWidth="1"/>
    <col min="6" max="8" width="20.453125" style="6" bestFit="1" customWidth="1"/>
    <col min="9" max="9" width="14.453125" style="6" bestFit="1" customWidth="1"/>
    <col min="10" max="10" width="16.26953125" style="6" customWidth="1"/>
    <col min="11" max="11" width="18.1796875" style="6" customWidth="1"/>
    <col min="12" max="12" width="15.54296875" style="6" customWidth="1"/>
    <col min="13" max="13" width="18.81640625" style="6" bestFit="1" customWidth="1"/>
    <col min="14" max="14" width="14.453125" style="6" customWidth="1"/>
    <col min="15" max="15" width="14.54296875" style="6" bestFit="1" customWidth="1"/>
    <col min="16" max="16" width="11.453125" style="6" bestFit="1" customWidth="1"/>
    <col min="17" max="17" width="12.26953125" style="6" bestFit="1" customWidth="1"/>
    <col min="18" max="18" width="11" style="6" customWidth="1"/>
    <col min="19" max="19" width="12.26953125" style="6" customWidth="1"/>
    <col min="20" max="21" width="13.1796875" style="6" customWidth="1"/>
    <col min="22" max="22" width="12.453125" style="6" customWidth="1"/>
    <col min="23" max="23" width="13.81640625" style="6" customWidth="1"/>
    <col min="24" max="25" width="12.7265625" style="6" customWidth="1"/>
    <col min="26" max="26" width="13.7265625" style="6" customWidth="1"/>
    <col min="27" max="27" width="21.54296875" style="6" bestFit="1" customWidth="1"/>
    <col min="28" max="28" width="11" style="6" customWidth="1"/>
    <col min="29" max="16384" width="9.1796875" style="6"/>
  </cols>
  <sheetData>
    <row r="2" spans="1:39" x14ac:dyDescent="0.35">
      <c r="B2" s="195" t="s">
        <v>152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4"/>
      <c r="AC2" s="14"/>
      <c r="AD2" s="14"/>
      <c r="AE2" s="14"/>
      <c r="AF2" s="14"/>
      <c r="AG2" s="14"/>
      <c r="AH2" s="14"/>
      <c r="AI2" s="14"/>
      <c r="AJ2" s="46"/>
      <c r="AK2" s="14"/>
      <c r="AL2" s="14"/>
      <c r="AM2" s="14"/>
    </row>
    <row r="3" spans="1:39" x14ac:dyDescent="0.3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39" ht="15" customHeight="1" x14ac:dyDescent="0.35">
      <c r="A4" s="115" t="s">
        <v>423</v>
      </c>
      <c r="B4" s="192" t="s">
        <v>164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4"/>
      <c r="AC4" s="14"/>
      <c r="AD4" s="14"/>
      <c r="AE4" s="14"/>
      <c r="AF4" s="14"/>
      <c r="AG4" s="14"/>
      <c r="AH4" s="14"/>
      <c r="AI4" s="14"/>
      <c r="AJ4" s="46"/>
      <c r="AK4" s="14"/>
      <c r="AL4" s="14"/>
      <c r="AM4" s="14"/>
    </row>
    <row r="5" spans="1:39" ht="45" customHeight="1" x14ac:dyDescent="0.35">
      <c r="B5" s="15"/>
      <c r="C5" s="38"/>
      <c r="D5" s="159" t="s">
        <v>214</v>
      </c>
      <c r="E5" s="161"/>
      <c r="F5" s="16" t="s">
        <v>213</v>
      </c>
      <c r="G5" s="16" t="s">
        <v>211</v>
      </c>
      <c r="H5" s="16" t="s">
        <v>153</v>
      </c>
      <c r="I5" s="16" t="s">
        <v>26</v>
      </c>
      <c r="J5" s="16" t="s">
        <v>27</v>
      </c>
      <c r="K5" s="95">
        <v>1E-3</v>
      </c>
      <c r="L5" s="95">
        <v>3.0000000000000001E-3</v>
      </c>
      <c r="M5" s="95">
        <v>5.0000000000000001E-3</v>
      </c>
      <c r="N5" s="95">
        <v>0.01</v>
      </c>
      <c r="O5" s="95">
        <v>2.5000000000000001E-2</v>
      </c>
      <c r="P5" s="95">
        <v>0.05</v>
      </c>
      <c r="Q5" s="95">
        <v>0.1</v>
      </c>
      <c r="R5" s="95">
        <v>0.25</v>
      </c>
      <c r="S5" s="95">
        <v>0.5</v>
      </c>
      <c r="T5" s="95">
        <v>0.75</v>
      </c>
      <c r="U5" s="95">
        <v>0.9</v>
      </c>
      <c r="V5" s="95">
        <v>0.95</v>
      </c>
      <c r="W5" s="95">
        <v>0.97499999999999998</v>
      </c>
      <c r="X5" s="95">
        <v>0.99</v>
      </c>
      <c r="Y5" s="95">
        <v>0.995</v>
      </c>
      <c r="Z5" s="95">
        <v>0.997</v>
      </c>
      <c r="AA5" s="95">
        <v>0.999</v>
      </c>
    </row>
    <row r="6" spans="1:39" ht="45" customHeight="1" x14ac:dyDescent="0.35">
      <c r="B6" s="38"/>
      <c r="C6" s="38"/>
      <c r="D6" s="96" t="s">
        <v>228</v>
      </c>
      <c r="E6" s="42" t="s">
        <v>229</v>
      </c>
      <c r="F6" s="40" t="s">
        <v>230</v>
      </c>
      <c r="G6" s="40" t="s">
        <v>231</v>
      </c>
      <c r="H6" s="40" t="s">
        <v>232</v>
      </c>
      <c r="I6" s="40" t="s">
        <v>233</v>
      </c>
      <c r="J6" s="40" t="s">
        <v>234</v>
      </c>
      <c r="K6" s="40" t="s">
        <v>235</v>
      </c>
      <c r="L6" s="40" t="s">
        <v>236</v>
      </c>
      <c r="M6" s="40" t="s">
        <v>237</v>
      </c>
      <c r="N6" s="40" t="s">
        <v>238</v>
      </c>
      <c r="O6" s="40" t="s">
        <v>239</v>
      </c>
      <c r="P6" s="40" t="s">
        <v>240</v>
      </c>
      <c r="Q6" s="40" t="s">
        <v>241</v>
      </c>
      <c r="R6" s="40" t="s">
        <v>242</v>
      </c>
      <c r="S6" s="40" t="s">
        <v>243</v>
      </c>
      <c r="T6" s="40" t="s">
        <v>244</v>
      </c>
      <c r="U6" s="40" t="s">
        <v>245</v>
      </c>
      <c r="V6" s="40" t="s">
        <v>246</v>
      </c>
      <c r="W6" s="40" t="s">
        <v>247</v>
      </c>
      <c r="X6" s="40" t="s">
        <v>248</v>
      </c>
      <c r="Y6" s="40" t="s">
        <v>249</v>
      </c>
      <c r="Z6" s="40" t="s">
        <v>250</v>
      </c>
      <c r="AA6" s="42" t="s">
        <v>251</v>
      </c>
    </row>
    <row r="7" spans="1:39" x14ac:dyDescent="0.35">
      <c r="A7" s="107"/>
      <c r="B7" s="25" t="s">
        <v>207</v>
      </c>
      <c r="C7" s="41" t="s">
        <v>254</v>
      </c>
      <c r="D7" s="90" t="str">
        <f>"LH_LIF_EXP_" &amp; $C7 &amp; "_" &amp; D$6</f>
        <v>LH_LIF_EXP_R1_C1</v>
      </c>
      <c r="E7" s="116"/>
      <c r="F7" s="41" t="str">
        <f>"LH_LIF_EXP_" &amp; $C7 &amp; "_" &amp; F$6</f>
        <v>LH_LIF_EXP_R1_C3</v>
      </c>
      <c r="G7" s="41" t="str">
        <f>"LH_LIF_EXP_" &amp; $C7 &amp; "_" &amp; G$6</f>
        <v>LH_LIF_EXP_R1_C4</v>
      </c>
      <c r="H7" s="41" t="str">
        <f t="shared" ref="H7:H33" si="0">"LH_LIF_SCR_" &amp; $C7 &amp; "_" &amp; H$6</f>
        <v>LH_LIF_SCR_R1_C5</v>
      </c>
      <c r="I7" s="41" t="str">
        <f t="shared" ref="I7:J33" si="1">"LH_LIF_SPR_" &amp; $C7 &amp; "_" &amp; I$6</f>
        <v>LH_LIF_SPR_R1_C6</v>
      </c>
      <c r="J7" s="41" t="str">
        <f t="shared" si="1"/>
        <v>LH_LIF_SPR_R1_C7</v>
      </c>
      <c r="K7" s="41" t="str">
        <f t="shared" ref="K7:Z22" si="2">"LH_LIF_PCT_" &amp; $C7 &amp; "_" &amp; K$6</f>
        <v>LH_LIF_PCT_R1_C8</v>
      </c>
      <c r="L7" s="41" t="str">
        <f t="shared" si="2"/>
        <v>LH_LIF_PCT_R1_C9</v>
      </c>
      <c r="M7" s="41" t="str">
        <f t="shared" si="2"/>
        <v>LH_LIF_PCT_R1_C10</v>
      </c>
      <c r="N7" s="41" t="str">
        <f t="shared" si="2"/>
        <v>LH_LIF_PCT_R1_C11</v>
      </c>
      <c r="O7" s="41" t="str">
        <f t="shared" si="2"/>
        <v>LH_LIF_PCT_R1_C12</v>
      </c>
      <c r="P7" s="41" t="str">
        <f t="shared" si="2"/>
        <v>LH_LIF_PCT_R1_C13</v>
      </c>
      <c r="Q7" s="41" t="str">
        <f t="shared" si="2"/>
        <v>LH_LIF_PCT_R1_C14</v>
      </c>
      <c r="R7" s="41" t="str">
        <f t="shared" si="2"/>
        <v>LH_LIF_PCT_R1_C15</v>
      </c>
      <c r="S7" s="41" t="str">
        <f t="shared" si="2"/>
        <v>LH_LIF_PCT_R1_C16</v>
      </c>
      <c r="T7" s="41" t="str">
        <f t="shared" si="2"/>
        <v>LH_LIF_PCT_R1_C17</v>
      </c>
      <c r="U7" s="41" t="str">
        <f t="shared" si="2"/>
        <v>LH_LIF_PCT_R1_C18</v>
      </c>
      <c r="V7" s="41" t="str">
        <f t="shared" si="2"/>
        <v>LH_LIF_PCT_R1_C19</v>
      </c>
      <c r="W7" s="41" t="str">
        <f t="shared" si="2"/>
        <v>LH_LIF_PCT_R1_C20</v>
      </c>
      <c r="X7" s="41" t="str">
        <f t="shared" si="2"/>
        <v>LH_LIF_PCT_R1_C21</v>
      </c>
      <c r="Y7" s="41" t="str">
        <f t="shared" si="2"/>
        <v>LH_LIF_PCT_R1_C22</v>
      </c>
      <c r="Z7" s="41" t="str">
        <f t="shared" si="2"/>
        <v>LH_LIF_PCT_R1_C23</v>
      </c>
      <c r="AA7" s="43" t="str">
        <f t="shared" ref="U7:AA22" si="3">"LH_LIF_PCT_" &amp; $C7 &amp; "_" &amp; AA$6</f>
        <v>LH_LIF_PCT_R1_C24</v>
      </c>
    </row>
    <row r="8" spans="1:39" x14ac:dyDescent="0.35">
      <c r="A8" s="107"/>
      <c r="B8" s="91" t="s">
        <v>161</v>
      </c>
      <c r="C8" s="41" t="s">
        <v>255</v>
      </c>
      <c r="D8" s="117"/>
      <c r="E8" s="117"/>
      <c r="F8" s="116"/>
      <c r="G8" s="116"/>
      <c r="H8" s="41" t="str">
        <f t="shared" si="0"/>
        <v>LH_LIF_SCR_R2_C5</v>
      </c>
      <c r="I8" s="41" t="str">
        <f t="shared" si="1"/>
        <v>LH_LIF_SPR_R2_C6</v>
      </c>
      <c r="J8" s="41" t="str">
        <f t="shared" si="1"/>
        <v>LH_LIF_SPR_R2_C7</v>
      </c>
      <c r="K8" s="41" t="str">
        <f t="shared" si="2"/>
        <v>LH_LIF_PCT_R2_C8</v>
      </c>
      <c r="L8" s="41" t="str">
        <f t="shared" si="2"/>
        <v>LH_LIF_PCT_R2_C9</v>
      </c>
      <c r="M8" s="41" t="str">
        <f t="shared" si="2"/>
        <v>LH_LIF_PCT_R2_C10</v>
      </c>
      <c r="N8" s="41" t="str">
        <f t="shared" si="2"/>
        <v>LH_LIF_PCT_R2_C11</v>
      </c>
      <c r="O8" s="41" t="str">
        <f t="shared" si="2"/>
        <v>LH_LIF_PCT_R2_C12</v>
      </c>
      <c r="P8" s="41" t="str">
        <f t="shared" si="2"/>
        <v>LH_LIF_PCT_R2_C13</v>
      </c>
      <c r="Q8" s="41" t="str">
        <f t="shared" si="2"/>
        <v>LH_LIF_PCT_R2_C14</v>
      </c>
      <c r="R8" s="41" t="str">
        <f t="shared" si="2"/>
        <v>LH_LIF_PCT_R2_C15</v>
      </c>
      <c r="S8" s="41" t="str">
        <f t="shared" si="2"/>
        <v>LH_LIF_PCT_R2_C16</v>
      </c>
      <c r="T8" s="41" t="str">
        <f t="shared" si="2"/>
        <v>LH_LIF_PCT_R2_C17</v>
      </c>
      <c r="U8" s="41" t="str">
        <f t="shared" si="3"/>
        <v>LH_LIF_PCT_R2_C18</v>
      </c>
      <c r="V8" s="41" t="str">
        <f t="shared" si="3"/>
        <v>LH_LIF_PCT_R2_C19</v>
      </c>
      <c r="W8" s="41" t="str">
        <f t="shared" si="3"/>
        <v>LH_LIF_PCT_R2_C20</v>
      </c>
      <c r="X8" s="41" t="str">
        <f t="shared" si="3"/>
        <v>LH_LIF_PCT_R2_C21</v>
      </c>
      <c r="Y8" s="41" t="str">
        <f t="shared" si="3"/>
        <v>LH_LIF_PCT_R2_C22</v>
      </c>
      <c r="Z8" s="41" t="str">
        <f t="shared" si="3"/>
        <v>LH_LIF_PCT_R2_C23</v>
      </c>
      <c r="AA8" s="43" t="str">
        <f t="shared" si="3"/>
        <v>LH_LIF_PCT_R2_C24</v>
      </c>
    </row>
    <row r="9" spans="1:39" x14ac:dyDescent="0.35">
      <c r="A9" s="107"/>
      <c r="B9" s="91" t="s">
        <v>162</v>
      </c>
      <c r="C9" s="41" t="s">
        <v>256</v>
      </c>
      <c r="D9" s="117"/>
      <c r="E9" s="117"/>
      <c r="F9" s="116"/>
      <c r="G9" s="116"/>
      <c r="H9" s="41" t="str">
        <f t="shared" si="0"/>
        <v>LH_LIF_SCR_R3_C5</v>
      </c>
      <c r="I9" s="41" t="str">
        <f t="shared" si="1"/>
        <v>LH_LIF_SPR_R3_C6</v>
      </c>
      <c r="J9" s="41" t="str">
        <f t="shared" si="1"/>
        <v>LH_LIF_SPR_R3_C7</v>
      </c>
      <c r="K9" s="41" t="str">
        <f t="shared" si="2"/>
        <v>LH_LIF_PCT_R3_C8</v>
      </c>
      <c r="L9" s="41" t="str">
        <f t="shared" si="2"/>
        <v>LH_LIF_PCT_R3_C9</v>
      </c>
      <c r="M9" s="41" t="str">
        <f t="shared" si="2"/>
        <v>LH_LIF_PCT_R3_C10</v>
      </c>
      <c r="N9" s="41" t="str">
        <f t="shared" si="2"/>
        <v>LH_LIF_PCT_R3_C11</v>
      </c>
      <c r="O9" s="41" t="str">
        <f t="shared" si="2"/>
        <v>LH_LIF_PCT_R3_C12</v>
      </c>
      <c r="P9" s="41" t="str">
        <f t="shared" si="2"/>
        <v>LH_LIF_PCT_R3_C13</v>
      </c>
      <c r="Q9" s="41" t="str">
        <f t="shared" si="2"/>
        <v>LH_LIF_PCT_R3_C14</v>
      </c>
      <c r="R9" s="41" t="str">
        <f t="shared" si="2"/>
        <v>LH_LIF_PCT_R3_C15</v>
      </c>
      <c r="S9" s="41" t="str">
        <f t="shared" si="2"/>
        <v>LH_LIF_PCT_R3_C16</v>
      </c>
      <c r="T9" s="41" t="str">
        <f t="shared" si="2"/>
        <v>LH_LIF_PCT_R3_C17</v>
      </c>
      <c r="U9" s="41" t="str">
        <f t="shared" si="3"/>
        <v>LH_LIF_PCT_R3_C18</v>
      </c>
      <c r="V9" s="41" t="str">
        <f t="shared" si="3"/>
        <v>LH_LIF_PCT_R3_C19</v>
      </c>
      <c r="W9" s="41" t="str">
        <f t="shared" si="3"/>
        <v>LH_LIF_PCT_R3_C20</v>
      </c>
      <c r="X9" s="41" t="str">
        <f t="shared" si="3"/>
        <v>LH_LIF_PCT_R3_C21</v>
      </c>
      <c r="Y9" s="41" t="str">
        <f t="shared" si="3"/>
        <v>LH_LIF_PCT_R3_C22</v>
      </c>
      <c r="Z9" s="41" t="str">
        <f t="shared" si="3"/>
        <v>LH_LIF_PCT_R3_C23</v>
      </c>
      <c r="AA9" s="43" t="str">
        <f t="shared" si="3"/>
        <v>LH_LIF_PCT_R3_C24</v>
      </c>
    </row>
    <row r="10" spans="1:39" x14ac:dyDescent="0.35">
      <c r="A10" s="107"/>
      <c r="B10" s="91" t="s">
        <v>163</v>
      </c>
      <c r="C10" s="41" t="s">
        <v>257</v>
      </c>
      <c r="D10" s="117"/>
      <c r="E10" s="117"/>
      <c r="F10" s="116"/>
      <c r="G10" s="116"/>
      <c r="H10" s="41" t="str">
        <f t="shared" si="0"/>
        <v>LH_LIF_SCR_R4_C5</v>
      </c>
      <c r="I10" s="41" t="str">
        <f t="shared" si="1"/>
        <v>LH_LIF_SPR_R4_C6</v>
      </c>
      <c r="J10" s="41" t="str">
        <f t="shared" si="1"/>
        <v>LH_LIF_SPR_R4_C7</v>
      </c>
      <c r="K10" s="41" t="str">
        <f t="shared" si="2"/>
        <v>LH_LIF_PCT_R4_C8</v>
      </c>
      <c r="L10" s="41" t="str">
        <f t="shared" si="2"/>
        <v>LH_LIF_PCT_R4_C9</v>
      </c>
      <c r="M10" s="41" t="str">
        <f t="shared" si="2"/>
        <v>LH_LIF_PCT_R4_C10</v>
      </c>
      <c r="N10" s="41" t="str">
        <f t="shared" si="2"/>
        <v>LH_LIF_PCT_R4_C11</v>
      </c>
      <c r="O10" s="41" t="str">
        <f t="shared" si="2"/>
        <v>LH_LIF_PCT_R4_C12</v>
      </c>
      <c r="P10" s="41" t="str">
        <f t="shared" si="2"/>
        <v>LH_LIF_PCT_R4_C13</v>
      </c>
      <c r="Q10" s="41" t="str">
        <f t="shared" si="2"/>
        <v>LH_LIF_PCT_R4_C14</v>
      </c>
      <c r="R10" s="41" t="str">
        <f t="shared" si="2"/>
        <v>LH_LIF_PCT_R4_C15</v>
      </c>
      <c r="S10" s="41" t="str">
        <f t="shared" si="2"/>
        <v>LH_LIF_PCT_R4_C16</v>
      </c>
      <c r="T10" s="41" t="str">
        <f t="shared" si="2"/>
        <v>LH_LIF_PCT_R4_C17</v>
      </c>
      <c r="U10" s="41" t="str">
        <f t="shared" si="3"/>
        <v>LH_LIF_PCT_R4_C18</v>
      </c>
      <c r="V10" s="41" t="str">
        <f t="shared" si="3"/>
        <v>LH_LIF_PCT_R4_C19</v>
      </c>
      <c r="W10" s="41" t="str">
        <f t="shared" si="3"/>
        <v>LH_LIF_PCT_R4_C20</v>
      </c>
      <c r="X10" s="41" t="str">
        <f t="shared" si="3"/>
        <v>LH_LIF_PCT_R4_C21</v>
      </c>
      <c r="Y10" s="41" t="str">
        <f t="shared" si="3"/>
        <v>LH_LIF_PCT_R4_C22</v>
      </c>
      <c r="Z10" s="41" t="str">
        <f t="shared" si="3"/>
        <v>LH_LIF_PCT_R4_C23</v>
      </c>
      <c r="AA10" s="43" t="str">
        <f t="shared" si="3"/>
        <v>LH_LIF_PCT_R4_C24</v>
      </c>
    </row>
    <row r="11" spans="1:39" x14ac:dyDescent="0.35">
      <c r="A11" s="107"/>
      <c r="B11" s="92" t="s">
        <v>206</v>
      </c>
      <c r="C11" s="41" t="s">
        <v>258</v>
      </c>
      <c r="D11" s="117"/>
      <c r="E11" s="117"/>
      <c r="F11" s="116"/>
      <c r="G11" s="116"/>
      <c r="H11" s="41" t="str">
        <f t="shared" si="0"/>
        <v>LH_LIF_SCR_R5_C5</v>
      </c>
      <c r="I11" s="41" t="str">
        <f t="shared" si="1"/>
        <v>LH_LIF_SPR_R5_C6</v>
      </c>
      <c r="J11" s="41" t="str">
        <f t="shared" si="1"/>
        <v>LH_LIF_SPR_R5_C7</v>
      </c>
      <c r="K11" s="41" t="str">
        <f t="shared" si="2"/>
        <v>LH_LIF_PCT_R5_C8</v>
      </c>
      <c r="L11" s="41" t="str">
        <f t="shared" si="2"/>
        <v>LH_LIF_PCT_R5_C9</v>
      </c>
      <c r="M11" s="41" t="str">
        <f t="shared" si="2"/>
        <v>LH_LIF_PCT_R5_C10</v>
      </c>
      <c r="N11" s="41" t="str">
        <f t="shared" si="2"/>
        <v>LH_LIF_PCT_R5_C11</v>
      </c>
      <c r="O11" s="41" t="str">
        <f t="shared" si="2"/>
        <v>LH_LIF_PCT_R5_C12</v>
      </c>
      <c r="P11" s="41" t="str">
        <f t="shared" si="2"/>
        <v>LH_LIF_PCT_R5_C13</v>
      </c>
      <c r="Q11" s="41" t="str">
        <f t="shared" si="2"/>
        <v>LH_LIF_PCT_R5_C14</v>
      </c>
      <c r="R11" s="41" t="str">
        <f t="shared" si="2"/>
        <v>LH_LIF_PCT_R5_C15</v>
      </c>
      <c r="S11" s="41" t="str">
        <f t="shared" si="2"/>
        <v>LH_LIF_PCT_R5_C16</v>
      </c>
      <c r="T11" s="41" t="str">
        <f t="shared" si="2"/>
        <v>LH_LIF_PCT_R5_C17</v>
      </c>
      <c r="U11" s="41" t="str">
        <f t="shared" si="3"/>
        <v>LH_LIF_PCT_R5_C18</v>
      </c>
      <c r="V11" s="41" t="str">
        <f t="shared" si="3"/>
        <v>LH_LIF_PCT_R5_C19</v>
      </c>
      <c r="W11" s="41" t="str">
        <f t="shared" si="3"/>
        <v>LH_LIF_PCT_R5_C20</v>
      </c>
      <c r="X11" s="41" t="str">
        <f t="shared" si="3"/>
        <v>LH_LIF_PCT_R5_C21</v>
      </c>
      <c r="Y11" s="41" t="str">
        <f t="shared" si="3"/>
        <v>LH_LIF_PCT_R5_C22</v>
      </c>
      <c r="Z11" s="41" t="str">
        <f t="shared" si="3"/>
        <v>LH_LIF_PCT_R5_C23</v>
      </c>
      <c r="AA11" s="43" t="str">
        <f t="shared" si="3"/>
        <v>LH_LIF_PCT_R5_C24</v>
      </c>
    </row>
    <row r="12" spans="1:39" x14ac:dyDescent="0.35">
      <c r="A12" s="107"/>
      <c r="B12" s="68" t="s">
        <v>208</v>
      </c>
      <c r="C12" s="41" t="s">
        <v>259</v>
      </c>
      <c r="D12" s="90" t="str">
        <f>"LH_LIF_EXP_" &amp; $C12 &amp; "_" &amp; D$6</f>
        <v>LH_LIF_EXP_R6_C1</v>
      </c>
      <c r="E12" s="116"/>
      <c r="F12" s="41" t="str">
        <f>"LH_LIF_EXP_" &amp; $C12 &amp; "_" &amp; F$6</f>
        <v>LH_LIF_EXP_R6_C3</v>
      </c>
      <c r="G12" s="41" t="str">
        <f>"LH_LIF_EXP_" &amp; $C12 &amp; "_" &amp; G$6</f>
        <v>LH_LIF_EXP_R6_C4</v>
      </c>
      <c r="H12" s="41" t="str">
        <f t="shared" si="0"/>
        <v>LH_LIF_SCR_R6_C5</v>
      </c>
      <c r="I12" s="41" t="str">
        <f t="shared" si="1"/>
        <v>LH_LIF_SPR_R6_C6</v>
      </c>
      <c r="J12" s="41" t="str">
        <f t="shared" si="1"/>
        <v>LH_LIF_SPR_R6_C7</v>
      </c>
      <c r="K12" s="41" t="str">
        <f t="shared" si="2"/>
        <v>LH_LIF_PCT_R6_C8</v>
      </c>
      <c r="L12" s="41" t="str">
        <f t="shared" si="2"/>
        <v>LH_LIF_PCT_R6_C9</v>
      </c>
      <c r="M12" s="41" t="str">
        <f t="shared" si="2"/>
        <v>LH_LIF_PCT_R6_C10</v>
      </c>
      <c r="N12" s="41" t="str">
        <f t="shared" si="2"/>
        <v>LH_LIF_PCT_R6_C11</v>
      </c>
      <c r="O12" s="41" t="str">
        <f t="shared" si="2"/>
        <v>LH_LIF_PCT_R6_C12</v>
      </c>
      <c r="P12" s="41" t="str">
        <f t="shared" si="2"/>
        <v>LH_LIF_PCT_R6_C13</v>
      </c>
      <c r="Q12" s="41" t="str">
        <f t="shared" si="2"/>
        <v>LH_LIF_PCT_R6_C14</v>
      </c>
      <c r="R12" s="41" t="str">
        <f t="shared" si="2"/>
        <v>LH_LIF_PCT_R6_C15</v>
      </c>
      <c r="S12" s="41" t="str">
        <f t="shared" si="2"/>
        <v>LH_LIF_PCT_R6_C16</v>
      </c>
      <c r="T12" s="41" t="str">
        <f t="shared" si="2"/>
        <v>LH_LIF_PCT_R6_C17</v>
      </c>
      <c r="U12" s="41" t="str">
        <f t="shared" si="3"/>
        <v>LH_LIF_PCT_R6_C18</v>
      </c>
      <c r="V12" s="41" t="str">
        <f t="shared" si="3"/>
        <v>LH_LIF_PCT_R6_C19</v>
      </c>
      <c r="W12" s="41" t="str">
        <f t="shared" si="3"/>
        <v>LH_LIF_PCT_R6_C20</v>
      </c>
      <c r="X12" s="41" t="str">
        <f t="shared" si="3"/>
        <v>LH_LIF_PCT_R6_C21</v>
      </c>
      <c r="Y12" s="41" t="str">
        <f t="shared" si="3"/>
        <v>LH_LIF_PCT_R6_C22</v>
      </c>
      <c r="Z12" s="41" t="str">
        <f t="shared" si="3"/>
        <v>LH_LIF_PCT_R6_C23</v>
      </c>
      <c r="AA12" s="43" t="str">
        <f t="shared" si="3"/>
        <v>LH_LIF_PCT_R6_C24</v>
      </c>
    </row>
    <row r="13" spans="1:39" x14ac:dyDescent="0.35">
      <c r="A13" s="107"/>
      <c r="B13" s="91" t="s">
        <v>161</v>
      </c>
      <c r="C13" s="41" t="s">
        <v>260</v>
      </c>
      <c r="D13" s="117"/>
      <c r="E13" s="117"/>
      <c r="F13" s="116"/>
      <c r="G13" s="116"/>
      <c r="H13" s="41" t="str">
        <f t="shared" si="0"/>
        <v>LH_LIF_SCR_R7_C5</v>
      </c>
      <c r="I13" s="41" t="str">
        <f t="shared" si="1"/>
        <v>LH_LIF_SPR_R7_C6</v>
      </c>
      <c r="J13" s="41" t="str">
        <f t="shared" si="1"/>
        <v>LH_LIF_SPR_R7_C7</v>
      </c>
      <c r="K13" s="41" t="str">
        <f t="shared" si="2"/>
        <v>LH_LIF_PCT_R7_C8</v>
      </c>
      <c r="L13" s="41" t="str">
        <f t="shared" si="2"/>
        <v>LH_LIF_PCT_R7_C9</v>
      </c>
      <c r="M13" s="41" t="str">
        <f t="shared" si="2"/>
        <v>LH_LIF_PCT_R7_C10</v>
      </c>
      <c r="N13" s="41" t="str">
        <f t="shared" si="2"/>
        <v>LH_LIF_PCT_R7_C11</v>
      </c>
      <c r="O13" s="41" t="str">
        <f t="shared" si="2"/>
        <v>LH_LIF_PCT_R7_C12</v>
      </c>
      <c r="P13" s="41" t="str">
        <f t="shared" si="2"/>
        <v>LH_LIF_PCT_R7_C13</v>
      </c>
      <c r="Q13" s="41" t="str">
        <f t="shared" si="2"/>
        <v>LH_LIF_PCT_R7_C14</v>
      </c>
      <c r="R13" s="41" t="str">
        <f t="shared" si="2"/>
        <v>LH_LIF_PCT_R7_C15</v>
      </c>
      <c r="S13" s="41" t="str">
        <f t="shared" si="2"/>
        <v>LH_LIF_PCT_R7_C16</v>
      </c>
      <c r="T13" s="41" t="str">
        <f t="shared" si="2"/>
        <v>LH_LIF_PCT_R7_C17</v>
      </c>
      <c r="U13" s="41" t="str">
        <f t="shared" si="3"/>
        <v>LH_LIF_PCT_R7_C18</v>
      </c>
      <c r="V13" s="41" t="str">
        <f t="shared" si="3"/>
        <v>LH_LIF_PCT_R7_C19</v>
      </c>
      <c r="W13" s="41" t="str">
        <f t="shared" si="3"/>
        <v>LH_LIF_PCT_R7_C20</v>
      </c>
      <c r="X13" s="41" t="str">
        <f t="shared" si="3"/>
        <v>LH_LIF_PCT_R7_C21</v>
      </c>
      <c r="Y13" s="41" t="str">
        <f t="shared" si="3"/>
        <v>LH_LIF_PCT_R7_C22</v>
      </c>
      <c r="Z13" s="41" t="str">
        <f t="shared" si="3"/>
        <v>LH_LIF_PCT_R7_C23</v>
      </c>
      <c r="AA13" s="43" t="str">
        <f t="shared" si="3"/>
        <v>LH_LIF_PCT_R7_C24</v>
      </c>
    </row>
    <row r="14" spans="1:39" x14ac:dyDescent="0.35">
      <c r="A14" s="107"/>
      <c r="B14" s="91" t="s">
        <v>162</v>
      </c>
      <c r="C14" s="41" t="s">
        <v>261</v>
      </c>
      <c r="D14" s="117"/>
      <c r="E14" s="117"/>
      <c r="F14" s="116"/>
      <c r="G14" s="116"/>
      <c r="H14" s="41" t="str">
        <f t="shared" si="0"/>
        <v>LH_LIF_SCR_R8_C5</v>
      </c>
      <c r="I14" s="41" t="str">
        <f t="shared" si="1"/>
        <v>LH_LIF_SPR_R8_C6</v>
      </c>
      <c r="J14" s="41" t="str">
        <f t="shared" si="1"/>
        <v>LH_LIF_SPR_R8_C7</v>
      </c>
      <c r="K14" s="41" t="str">
        <f t="shared" si="2"/>
        <v>LH_LIF_PCT_R8_C8</v>
      </c>
      <c r="L14" s="41" t="str">
        <f t="shared" si="2"/>
        <v>LH_LIF_PCT_R8_C9</v>
      </c>
      <c r="M14" s="41" t="str">
        <f t="shared" si="2"/>
        <v>LH_LIF_PCT_R8_C10</v>
      </c>
      <c r="N14" s="41" t="str">
        <f t="shared" si="2"/>
        <v>LH_LIF_PCT_R8_C11</v>
      </c>
      <c r="O14" s="41" t="str">
        <f t="shared" si="2"/>
        <v>LH_LIF_PCT_R8_C12</v>
      </c>
      <c r="P14" s="41" t="str">
        <f t="shared" si="2"/>
        <v>LH_LIF_PCT_R8_C13</v>
      </c>
      <c r="Q14" s="41" t="str">
        <f t="shared" si="2"/>
        <v>LH_LIF_PCT_R8_C14</v>
      </c>
      <c r="R14" s="41" t="str">
        <f t="shared" si="2"/>
        <v>LH_LIF_PCT_R8_C15</v>
      </c>
      <c r="S14" s="41" t="str">
        <f t="shared" si="2"/>
        <v>LH_LIF_PCT_R8_C16</v>
      </c>
      <c r="T14" s="41" t="str">
        <f t="shared" si="2"/>
        <v>LH_LIF_PCT_R8_C17</v>
      </c>
      <c r="U14" s="41" t="str">
        <f t="shared" si="3"/>
        <v>LH_LIF_PCT_R8_C18</v>
      </c>
      <c r="V14" s="41" t="str">
        <f t="shared" si="3"/>
        <v>LH_LIF_PCT_R8_C19</v>
      </c>
      <c r="W14" s="41" t="str">
        <f t="shared" si="3"/>
        <v>LH_LIF_PCT_R8_C20</v>
      </c>
      <c r="X14" s="41" t="str">
        <f t="shared" si="3"/>
        <v>LH_LIF_PCT_R8_C21</v>
      </c>
      <c r="Y14" s="41" t="str">
        <f t="shared" si="3"/>
        <v>LH_LIF_PCT_R8_C22</v>
      </c>
      <c r="Z14" s="41" t="str">
        <f t="shared" si="3"/>
        <v>LH_LIF_PCT_R8_C23</v>
      </c>
      <c r="AA14" s="43" t="str">
        <f t="shared" si="3"/>
        <v>LH_LIF_PCT_R8_C24</v>
      </c>
    </row>
    <row r="15" spans="1:39" x14ac:dyDescent="0.35">
      <c r="A15" s="107"/>
      <c r="B15" s="91" t="s">
        <v>163</v>
      </c>
      <c r="C15" s="41" t="s">
        <v>262</v>
      </c>
      <c r="D15" s="117"/>
      <c r="E15" s="117"/>
      <c r="F15" s="116"/>
      <c r="G15" s="116"/>
      <c r="H15" s="41" t="str">
        <f t="shared" si="0"/>
        <v>LH_LIF_SCR_R9_C5</v>
      </c>
      <c r="I15" s="41" t="str">
        <f t="shared" si="1"/>
        <v>LH_LIF_SPR_R9_C6</v>
      </c>
      <c r="J15" s="41" t="str">
        <f t="shared" si="1"/>
        <v>LH_LIF_SPR_R9_C7</v>
      </c>
      <c r="K15" s="41" t="str">
        <f t="shared" si="2"/>
        <v>LH_LIF_PCT_R9_C8</v>
      </c>
      <c r="L15" s="41" t="str">
        <f t="shared" si="2"/>
        <v>LH_LIF_PCT_R9_C9</v>
      </c>
      <c r="M15" s="41" t="str">
        <f t="shared" si="2"/>
        <v>LH_LIF_PCT_R9_C10</v>
      </c>
      <c r="N15" s="41" t="str">
        <f t="shared" si="2"/>
        <v>LH_LIF_PCT_R9_C11</v>
      </c>
      <c r="O15" s="41" t="str">
        <f t="shared" si="2"/>
        <v>LH_LIF_PCT_R9_C12</v>
      </c>
      <c r="P15" s="41" t="str">
        <f t="shared" si="2"/>
        <v>LH_LIF_PCT_R9_C13</v>
      </c>
      <c r="Q15" s="41" t="str">
        <f t="shared" si="2"/>
        <v>LH_LIF_PCT_R9_C14</v>
      </c>
      <c r="R15" s="41" t="str">
        <f t="shared" si="2"/>
        <v>LH_LIF_PCT_R9_C15</v>
      </c>
      <c r="S15" s="41" t="str">
        <f t="shared" si="2"/>
        <v>LH_LIF_PCT_R9_C16</v>
      </c>
      <c r="T15" s="41" t="str">
        <f t="shared" si="2"/>
        <v>LH_LIF_PCT_R9_C17</v>
      </c>
      <c r="U15" s="41" t="str">
        <f t="shared" si="3"/>
        <v>LH_LIF_PCT_R9_C18</v>
      </c>
      <c r="V15" s="41" t="str">
        <f t="shared" si="3"/>
        <v>LH_LIF_PCT_R9_C19</v>
      </c>
      <c r="W15" s="41" t="str">
        <f t="shared" si="3"/>
        <v>LH_LIF_PCT_R9_C20</v>
      </c>
      <c r="X15" s="41" t="str">
        <f t="shared" si="3"/>
        <v>LH_LIF_PCT_R9_C21</v>
      </c>
      <c r="Y15" s="41" t="str">
        <f t="shared" si="3"/>
        <v>LH_LIF_PCT_R9_C22</v>
      </c>
      <c r="Z15" s="41" t="str">
        <f t="shared" si="3"/>
        <v>LH_LIF_PCT_R9_C23</v>
      </c>
      <c r="AA15" s="43" t="str">
        <f t="shared" si="3"/>
        <v>LH_LIF_PCT_R9_C24</v>
      </c>
    </row>
    <row r="16" spans="1:39" x14ac:dyDescent="0.35">
      <c r="A16" s="107"/>
      <c r="B16" s="92" t="s">
        <v>206</v>
      </c>
      <c r="C16" s="41" t="s">
        <v>263</v>
      </c>
      <c r="D16" s="117"/>
      <c r="E16" s="117"/>
      <c r="F16" s="116"/>
      <c r="G16" s="116"/>
      <c r="H16" s="41" t="str">
        <f t="shared" si="0"/>
        <v>LH_LIF_SCR_R10_C5</v>
      </c>
      <c r="I16" s="41" t="str">
        <f t="shared" si="1"/>
        <v>LH_LIF_SPR_R10_C6</v>
      </c>
      <c r="J16" s="41" t="str">
        <f t="shared" si="1"/>
        <v>LH_LIF_SPR_R10_C7</v>
      </c>
      <c r="K16" s="41" t="str">
        <f t="shared" si="2"/>
        <v>LH_LIF_PCT_R10_C8</v>
      </c>
      <c r="L16" s="41" t="str">
        <f t="shared" si="2"/>
        <v>LH_LIF_PCT_R10_C9</v>
      </c>
      <c r="M16" s="41" t="str">
        <f t="shared" si="2"/>
        <v>LH_LIF_PCT_R10_C10</v>
      </c>
      <c r="N16" s="41" t="str">
        <f t="shared" si="2"/>
        <v>LH_LIF_PCT_R10_C11</v>
      </c>
      <c r="O16" s="41" t="str">
        <f t="shared" si="2"/>
        <v>LH_LIF_PCT_R10_C12</v>
      </c>
      <c r="P16" s="41" t="str">
        <f t="shared" si="2"/>
        <v>LH_LIF_PCT_R10_C13</v>
      </c>
      <c r="Q16" s="41" t="str">
        <f t="shared" si="2"/>
        <v>LH_LIF_PCT_R10_C14</v>
      </c>
      <c r="R16" s="41" t="str">
        <f t="shared" si="2"/>
        <v>LH_LIF_PCT_R10_C15</v>
      </c>
      <c r="S16" s="41" t="str">
        <f t="shared" si="2"/>
        <v>LH_LIF_PCT_R10_C16</v>
      </c>
      <c r="T16" s="41" t="str">
        <f t="shared" si="2"/>
        <v>LH_LIF_PCT_R10_C17</v>
      </c>
      <c r="U16" s="41" t="str">
        <f t="shared" si="3"/>
        <v>LH_LIF_PCT_R10_C18</v>
      </c>
      <c r="V16" s="41" t="str">
        <f t="shared" si="3"/>
        <v>LH_LIF_PCT_R10_C19</v>
      </c>
      <c r="W16" s="41" t="str">
        <f t="shared" si="3"/>
        <v>LH_LIF_PCT_R10_C20</v>
      </c>
      <c r="X16" s="41" t="str">
        <f t="shared" si="3"/>
        <v>LH_LIF_PCT_R10_C21</v>
      </c>
      <c r="Y16" s="41" t="str">
        <f t="shared" si="3"/>
        <v>LH_LIF_PCT_R10_C22</v>
      </c>
      <c r="Z16" s="41" t="str">
        <f t="shared" si="3"/>
        <v>LH_LIF_PCT_R10_C23</v>
      </c>
      <c r="AA16" s="43" t="str">
        <f t="shared" si="3"/>
        <v>LH_LIF_PCT_R10_C24</v>
      </c>
    </row>
    <row r="17" spans="1:27" x14ac:dyDescent="0.35">
      <c r="A17" s="107"/>
      <c r="B17" s="25" t="s">
        <v>209</v>
      </c>
      <c r="C17" s="41" t="s">
        <v>264</v>
      </c>
      <c r="D17" s="41" t="str">
        <f>"LH_LIF_APO_" &amp; $C17 &amp; "_" &amp; D$6</f>
        <v>LH_LIF_APO_R11_C1</v>
      </c>
      <c r="E17" s="41" t="str">
        <f>"LH_LIF_ANPO_" &amp; $C17 &amp; "_" &amp; E$6</f>
        <v>LH_LIF_ANPO_R11_C2</v>
      </c>
      <c r="F17" s="41" t="str">
        <f>"LH_LIF_EXP_" &amp; $C17 &amp; "_" &amp; F$6</f>
        <v>LH_LIF_EXP_R11_C3</v>
      </c>
      <c r="G17" s="41" t="str">
        <f>"LH_LIF_EXP_" &amp; $C17 &amp; "_" &amp; G$6</f>
        <v>LH_LIF_EXP_R11_C4</v>
      </c>
      <c r="H17" s="41" t="str">
        <f t="shared" si="0"/>
        <v>LH_LIF_SCR_R11_C5</v>
      </c>
      <c r="I17" s="41" t="str">
        <f t="shared" si="1"/>
        <v>LH_LIF_SPR_R11_C6</v>
      </c>
      <c r="J17" s="41" t="str">
        <f t="shared" si="1"/>
        <v>LH_LIF_SPR_R11_C7</v>
      </c>
      <c r="K17" s="41" t="str">
        <f t="shared" si="2"/>
        <v>LH_LIF_PCT_R11_C8</v>
      </c>
      <c r="L17" s="41" t="str">
        <f t="shared" si="2"/>
        <v>LH_LIF_PCT_R11_C9</v>
      </c>
      <c r="M17" s="41" t="str">
        <f t="shared" si="2"/>
        <v>LH_LIF_PCT_R11_C10</v>
      </c>
      <c r="N17" s="41" t="str">
        <f t="shared" si="2"/>
        <v>LH_LIF_PCT_R11_C11</v>
      </c>
      <c r="O17" s="41" t="str">
        <f t="shared" si="2"/>
        <v>LH_LIF_PCT_R11_C12</v>
      </c>
      <c r="P17" s="41" t="str">
        <f t="shared" si="2"/>
        <v>LH_LIF_PCT_R11_C13</v>
      </c>
      <c r="Q17" s="41" t="str">
        <f t="shared" si="2"/>
        <v>LH_LIF_PCT_R11_C14</v>
      </c>
      <c r="R17" s="41" t="str">
        <f t="shared" si="2"/>
        <v>LH_LIF_PCT_R11_C15</v>
      </c>
      <c r="S17" s="41" t="str">
        <f t="shared" si="2"/>
        <v>LH_LIF_PCT_R11_C16</v>
      </c>
      <c r="T17" s="41" t="str">
        <f t="shared" si="2"/>
        <v>LH_LIF_PCT_R11_C17</v>
      </c>
      <c r="U17" s="41" t="str">
        <f t="shared" si="3"/>
        <v>LH_LIF_PCT_R11_C18</v>
      </c>
      <c r="V17" s="41" t="str">
        <f t="shared" si="3"/>
        <v>LH_LIF_PCT_R11_C19</v>
      </c>
      <c r="W17" s="41" t="str">
        <f t="shared" si="3"/>
        <v>LH_LIF_PCT_R11_C20</v>
      </c>
      <c r="X17" s="41" t="str">
        <f t="shared" si="3"/>
        <v>LH_LIF_PCT_R11_C21</v>
      </c>
      <c r="Y17" s="41" t="str">
        <f t="shared" si="3"/>
        <v>LH_LIF_PCT_R11_C22</v>
      </c>
      <c r="Z17" s="41" t="str">
        <f t="shared" si="3"/>
        <v>LH_LIF_PCT_R11_C23</v>
      </c>
      <c r="AA17" s="43" t="str">
        <f t="shared" si="3"/>
        <v>LH_LIF_PCT_R11_C24</v>
      </c>
    </row>
    <row r="18" spans="1:27" x14ac:dyDescent="0.35">
      <c r="A18" s="107"/>
      <c r="B18" s="91" t="s">
        <v>161</v>
      </c>
      <c r="C18" s="41" t="s">
        <v>265</v>
      </c>
      <c r="D18" s="116"/>
      <c r="E18" s="116"/>
      <c r="F18" s="116"/>
      <c r="G18" s="116"/>
      <c r="H18" s="41" t="str">
        <f t="shared" si="0"/>
        <v>LH_LIF_SCR_R12_C5</v>
      </c>
      <c r="I18" s="41" t="str">
        <f t="shared" si="1"/>
        <v>LH_LIF_SPR_R12_C6</v>
      </c>
      <c r="J18" s="41" t="str">
        <f t="shared" si="1"/>
        <v>LH_LIF_SPR_R12_C7</v>
      </c>
      <c r="K18" s="41" t="str">
        <f t="shared" si="2"/>
        <v>LH_LIF_PCT_R12_C8</v>
      </c>
      <c r="L18" s="41" t="str">
        <f t="shared" si="2"/>
        <v>LH_LIF_PCT_R12_C9</v>
      </c>
      <c r="M18" s="41" t="str">
        <f t="shared" si="2"/>
        <v>LH_LIF_PCT_R12_C10</v>
      </c>
      <c r="N18" s="41" t="str">
        <f t="shared" si="2"/>
        <v>LH_LIF_PCT_R12_C11</v>
      </c>
      <c r="O18" s="41" t="str">
        <f t="shared" si="2"/>
        <v>LH_LIF_PCT_R12_C12</v>
      </c>
      <c r="P18" s="41" t="str">
        <f t="shared" si="2"/>
        <v>LH_LIF_PCT_R12_C13</v>
      </c>
      <c r="Q18" s="41" t="str">
        <f t="shared" si="2"/>
        <v>LH_LIF_PCT_R12_C14</v>
      </c>
      <c r="R18" s="41" t="str">
        <f t="shared" si="2"/>
        <v>LH_LIF_PCT_R12_C15</v>
      </c>
      <c r="S18" s="41" t="str">
        <f t="shared" si="2"/>
        <v>LH_LIF_PCT_R12_C16</v>
      </c>
      <c r="T18" s="41" t="str">
        <f t="shared" si="2"/>
        <v>LH_LIF_PCT_R12_C17</v>
      </c>
      <c r="U18" s="41" t="str">
        <f t="shared" si="3"/>
        <v>LH_LIF_PCT_R12_C18</v>
      </c>
      <c r="V18" s="41" t="str">
        <f t="shared" si="3"/>
        <v>LH_LIF_PCT_R12_C19</v>
      </c>
      <c r="W18" s="41" t="str">
        <f t="shared" si="3"/>
        <v>LH_LIF_PCT_R12_C20</v>
      </c>
      <c r="X18" s="41" t="str">
        <f t="shared" si="3"/>
        <v>LH_LIF_PCT_R12_C21</v>
      </c>
      <c r="Y18" s="41" t="str">
        <f t="shared" si="3"/>
        <v>LH_LIF_PCT_R12_C22</v>
      </c>
      <c r="Z18" s="41" t="str">
        <f t="shared" si="3"/>
        <v>LH_LIF_PCT_R12_C23</v>
      </c>
      <c r="AA18" s="43" t="str">
        <f t="shared" si="3"/>
        <v>LH_LIF_PCT_R12_C24</v>
      </c>
    </row>
    <row r="19" spans="1:27" x14ac:dyDescent="0.35">
      <c r="A19" s="107"/>
      <c r="B19" s="91" t="s">
        <v>162</v>
      </c>
      <c r="C19" s="41" t="s">
        <v>266</v>
      </c>
      <c r="D19" s="116"/>
      <c r="E19" s="116"/>
      <c r="F19" s="116"/>
      <c r="G19" s="116"/>
      <c r="H19" s="41" t="str">
        <f t="shared" si="0"/>
        <v>LH_LIF_SCR_R13_C5</v>
      </c>
      <c r="I19" s="41" t="str">
        <f t="shared" si="1"/>
        <v>LH_LIF_SPR_R13_C6</v>
      </c>
      <c r="J19" s="41" t="str">
        <f t="shared" si="1"/>
        <v>LH_LIF_SPR_R13_C7</v>
      </c>
      <c r="K19" s="41" t="str">
        <f t="shared" si="2"/>
        <v>LH_LIF_PCT_R13_C8</v>
      </c>
      <c r="L19" s="41" t="str">
        <f t="shared" si="2"/>
        <v>LH_LIF_PCT_R13_C9</v>
      </c>
      <c r="M19" s="41" t="str">
        <f t="shared" si="2"/>
        <v>LH_LIF_PCT_R13_C10</v>
      </c>
      <c r="N19" s="41" t="str">
        <f t="shared" si="2"/>
        <v>LH_LIF_PCT_R13_C11</v>
      </c>
      <c r="O19" s="41" t="str">
        <f t="shared" si="2"/>
        <v>LH_LIF_PCT_R13_C12</v>
      </c>
      <c r="P19" s="41" t="str">
        <f t="shared" si="2"/>
        <v>LH_LIF_PCT_R13_C13</v>
      </c>
      <c r="Q19" s="41" t="str">
        <f t="shared" si="2"/>
        <v>LH_LIF_PCT_R13_C14</v>
      </c>
      <c r="R19" s="41" t="str">
        <f t="shared" si="2"/>
        <v>LH_LIF_PCT_R13_C15</v>
      </c>
      <c r="S19" s="41" t="str">
        <f t="shared" si="2"/>
        <v>LH_LIF_PCT_R13_C16</v>
      </c>
      <c r="T19" s="41" t="str">
        <f t="shared" si="2"/>
        <v>LH_LIF_PCT_R13_C17</v>
      </c>
      <c r="U19" s="41" t="str">
        <f t="shared" si="3"/>
        <v>LH_LIF_PCT_R13_C18</v>
      </c>
      <c r="V19" s="41" t="str">
        <f t="shared" si="3"/>
        <v>LH_LIF_PCT_R13_C19</v>
      </c>
      <c r="W19" s="41" t="str">
        <f t="shared" si="3"/>
        <v>LH_LIF_PCT_R13_C20</v>
      </c>
      <c r="X19" s="41" t="str">
        <f t="shared" si="3"/>
        <v>LH_LIF_PCT_R13_C21</v>
      </c>
      <c r="Y19" s="41" t="str">
        <f t="shared" si="3"/>
        <v>LH_LIF_PCT_R13_C22</v>
      </c>
      <c r="Z19" s="41" t="str">
        <f t="shared" si="3"/>
        <v>LH_LIF_PCT_R13_C23</v>
      </c>
      <c r="AA19" s="43" t="str">
        <f t="shared" si="3"/>
        <v>LH_LIF_PCT_R13_C24</v>
      </c>
    </row>
    <row r="20" spans="1:27" x14ac:dyDescent="0.35">
      <c r="A20" s="107"/>
      <c r="B20" s="91" t="s">
        <v>163</v>
      </c>
      <c r="C20" s="41" t="s">
        <v>267</v>
      </c>
      <c r="D20" s="116"/>
      <c r="E20" s="116"/>
      <c r="F20" s="116"/>
      <c r="G20" s="116"/>
      <c r="H20" s="41" t="str">
        <f t="shared" si="0"/>
        <v>LH_LIF_SCR_R14_C5</v>
      </c>
      <c r="I20" s="41" t="str">
        <f t="shared" si="1"/>
        <v>LH_LIF_SPR_R14_C6</v>
      </c>
      <c r="J20" s="41" t="str">
        <f t="shared" si="1"/>
        <v>LH_LIF_SPR_R14_C7</v>
      </c>
      <c r="K20" s="41" t="str">
        <f t="shared" si="2"/>
        <v>LH_LIF_PCT_R14_C8</v>
      </c>
      <c r="L20" s="41" t="str">
        <f t="shared" si="2"/>
        <v>LH_LIF_PCT_R14_C9</v>
      </c>
      <c r="M20" s="41" t="str">
        <f t="shared" si="2"/>
        <v>LH_LIF_PCT_R14_C10</v>
      </c>
      <c r="N20" s="41" t="str">
        <f t="shared" si="2"/>
        <v>LH_LIF_PCT_R14_C11</v>
      </c>
      <c r="O20" s="41" t="str">
        <f t="shared" si="2"/>
        <v>LH_LIF_PCT_R14_C12</v>
      </c>
      <c r="P20" s="41" t="str">
        <f t="shared" si="2"/>
        <v>LH_LIF_PCT_R14_C13</v>
      </c>
      <c r="Q20" s="41" t="str">
        <f t="shared" si="2"/>
        <v>LH_LIF_PCT_R14_C14</v>
      </c>
      <c r="R20" s="41" t="str">
        <f t="shared" si="2"/>
        <v>LH_LIF_PCT_R14_C15</v>
      </c>
      <c r="S20" s="41" t="str">
        <f t="shared" si="2"/>
        <v>LH_LIF_PCT_R14_C16</v>
      </c>
      <c r="T20" s="41" t="str">
        <f t="shared" si="2"/>
        <v>LH_LIF_PCT_R14_C17</v>
      </c>
      <c r="U20" s="41" t="str">
        <f t="shared" si="3"/>
        <v>LH_LIF_PCT_R14_C18</v>
      </c>
      <c r="V20" s="41" t="str">
        <f t="shared" si="3"/>
        <v>LH_LIF_PCT_R14_C19</v>
      </c>
      <c r="W20" s="41" t="str">
        <f t="shared" si="3"/>
        <v>LH_LIF_PCT_R14_C20</v>
      </c>
      <c r="X20" s="41" t="str">
        <f t="shared" si="3"/>
        <v>LH_LIF_PCT_R14_C21</v>
      </c>
      <c r="Y20" s="41" t="str">
        <f t="shared" si="3"/>
        <v>LH_LIF_PCT_R14_C22</v>
      </c>
      <c r="Z20" s="41" t="str">
        <f t="shared" si="3"/>
        <v>LH_LIF_PCT_R14_C23</v>
      </c>
      <c r="AA20" s="43" t="str">
        <f t="shared" si="3"/>
        <v>LH_LIF_PCT_R14_C24</v>
      </c>
    </row>
    <row r="21" spans="1:27" x14ac:dyDescent="0.35">
      <c r="A21" s="107"/>
      <c r="B21" s="92" t="s">
        <v>206</v>
      </c>
      <c r="C21" s="41" t="s">
        <v>268</v>
      </c>
      <c r="D21" s="116"/>
      <c r="E21" s="116"/>
      <c r="F21" s="116"/>
      <c r="G21" s="116"/>
      <c r="H21" s="41" t="str">
        <f t="shared" si="0"/>
        <v>LH_LIF_SCR_R15_C5</v>
      </c>
      <c r="I21" s="41" t="str">
        <f t="shared" si="1"/>
        <v>LH_LIF_SPR_R15_C6</v>
      </c>
      <c r="J21" s="41" t="str">
        <f t="shared" si="1"/>
        <v>LH_LIF_SPR_R15_C7</v>
      </c>
      <c r="K21" s="41" t="str">
        <f t="shared" si="2"/>
        <v>LH_LIF_PCT_R15_C8</v>
      </c>
      <c r="L21" s="41" t="str">
        <f t="shared" si="2"/>
        <v>LH_LIF_PCT_R15_C9</v>
      </c>
      <c r="M21" s="41" t="str">
        <f t="shared" si="2"/>
        <v>LH_LIF_PCT_R15_C10</v>
      </c>
      <c r="N21" s="41" t="str">
        <f t="shared" si="2"/>
        <v>LH_LIF_PCT_R15_C11</v>
      </c>
      <c r="O21" s="41" t="str">
        <f t="shared" si="2"/>
        <v>LH_LIF_PCT_R15_C12</v>
      </c>
      <c r="P21" s="41" t="str">
        <f t="shared" si="2"/>
        <v>LH_LIF_PCT_R15_C13</v>
      </c>
      <c r="Q21" s="41" t="str">
        <f t="shared" si="2"/>
        <v>LH_LIF_PCT_R15_C14</v>
      </c>
      <c r="R21" s="41" t="str">
        <f t="shared" si="2"/>
        <v>LH_LIF_PCT_R15_C15</v>
      </c>
      <c r="S21" s="41" t="str">
        <f t="shared" si="2"/>
        <v>LH_LIF_PCT_R15_C16</v>
      </c>
      <c r="T21" s="41" t="str">
        <f t="shared" si="2"/>
        <v>LH_LIF_PCT_R15_C17</v>
      </c>
      <c r="U21" s="41" t="str">
        <f t="shared" si="3"/>
        <v>LH_LIF_PCT_R15_C18</v>
      </c>
      <c r="V21" s="41" t="str">
        <f t="shared" si="3"/>
        <v>LH_LIF_PCT_R15_C19</v>
      </c>
      <c r="W21" s="41" t="str">
        <f t="shared" si="3"/>
        <v>LH_LIF_PCT_R15_C20</v>
      </c>
      <c r="X21" s="41" t="str">
        <f t="shared" si="3"/>
        <v>LH_LIF_PCT_R15_C21</v>
      </c>
      <c r="Y21" s="41" t="str">
        <f t="shared" si="3"/>
        <v>LH_LIF_PCT_R15_C22</v>
      </c>
      <c r="Z21" s="41" t="str">
        <f t="shared" si="3"/>
        <v>LH_LIF_PCT_R15_C23</v>
      </c>
      <c r="AA21" s="43" t="str">
        <f t="shared" si="3"/>
        <v>LH_LIF_PCT_R15_C24</v>
      </c>
    </row>
    <row r="22" spans="1:27" x14ac:dyDescent="0.35">
      <c r="B22" s="69" t="s">
        <v>210</v>
      </c>
      <c r="C22" s="41" t="s">
        <v>269</v>
      </c>
      <c r="D22" s="117"/>
      <c r="E22" s="117"/>
      <c r="F22" s="116"/>
      <c r="G22" s="116"/>
      <c r="H22" s="41" t="str">
        <f t="shared" si="0"/>
        <v>LH_LIF_SCR_R16_C5</v>
      </c>
      <c r="I22" s="41" t="str">
        <f t="shared" si="1"/>
        <v>LH_LIF_SPR_R16_C6</v>
      </c>
      <c r="J22" s="41" t="str">
        <f t="shared" si="1"/>
        <v>LH_LIF_SPR_R16_C7</v>
      </c>
      <c r="K22" s="41" t="str">
        <f t="shared" si="2"/>
        <v>LH_LIF_PCT_R16_C8</v>
      </c>
      <c r="L22" s="41" t="str">
        <f t="shared" si="2"/>
        <v>LH_LIF_PCT_R16_C9</v>
      </c>
      <c r="M22" s="41" t="str">
        <f t="shared" si="2"/>
        <v>LH_LIF_PCT_R16_C10</v>
      </c>
      <c r="N22" s="41" t="str">
        <f t="shared" si="2"/>
        <v>LH_LIF_PCT_R16_C11</v>
      </c>
      <c r="O22" s="41" t="str">
        <f t="shared" si="2"/>
        <v>LH_LIF_PCT_R16_C12</v>
      </c>
      <c r="P22" s="41" t="str">
        <f t="shared" si="2"/>
        <v>LH_LIF_PCT_R16_C13</v>
      </c>
      <c r="Q22" s="41" t="str">
        <f t="shared" si="2"/>
        <v>LH_LIF_PCT_R16_C14</v>
      </c>
      <c r="R22" s="41" t="str">
        <f t="shared" si="2"/>
        <v>LH_LIF_PCT_R16_C15</v>
      </c>
      <c r="S22" s="41" t="str">
        <f t="shared" si="2"/>
        <v>LH_LIF_PCT_R16_C16</v>
      </c>
      <c r="T22" s="41" t="str">
        <f t="shared" si="2"/>
        <v>LH_LIF_PCT_R16_C17</v>
      </c>
      <c r="U22" s="41" t="str">
        <f t="shared" si="3"/>
        <v>LH_LIF_PCT_R16_C18</v>
      </c>
      <c r="V22" s="41" t="str">
        <f t="shared" si="3"/>
        <v>LH_LIF_PCT_R16_C19</v>
      </c>
      <c r="W22" s="41" t="str">
        <f t="shared" si="3"/>
        <v>LH_LIF_PCT_R16_C20</v>
      </c>
      <c r="X22" s="41" t="str">
        <f t="shared" si="3"/>
        <v>LH_LIF_PCT_R16_C21</v>
      </c>
      <c r="Y22" s="41" t="str">
        <f t="shared" si="3"/>
        <v>LH_LIF_PCT_R16_C22</v>
      </c>
      <c r="Z22" s="41" t="str">
        <f t="shared" si="3"/>
        <v>LH_LIF_PCT_R16_C23</v>
      </c>
      <c r="AA22" s="43" t="str">
        <f t="shared" si="3"/>
        <v>LH_LIF_PCT_R16_C24</v>
      </c>
    </row>
    <row r="23" spans="1:27" x14ac:dyDescent="0.35">
      <c r="A23" s="107"/>
      <c r="B23" s="20" t="s">
        <v>156</v>
      </c>
      <c r="C23" s="41" t="s">
        <v>270</v>
      </c>
      <c r="D23" s="117"/>
      <c r="E23" s="117"/>
      <c r="F23" s="116"/>
      <c r="G23" s="116"/>
      <c r="H23" s="41" t="str">
        <f t="shared" si="0"/>
        <v>LH_LIF_SCR_R17_C5</v>
      </c>
      <c r="I23" s="41" t="str">
        <f t="shared" si="1"/>
        <v>LH_LIF_SPR_R17_C6</v>
      </c>
      <c r="J23" s="41" t="str">
        <f t="shared" si="1"/>
        <v>LH_LIF_SPR_R17_C7</v>
      </c>
      <c r="K23" s="41" t="str">
        <f t="shared" ref="K23:Z33" si="4">"LH_LIF_PCT_" &amp; $C23 &amp; "_" &amp; K$6</f>
        <v>LH_LIF_PCT_R17_C8</v>
      </c>
      <c r="L23" s="41" t="str">
        <f t="shared" si="4"/>
        <v>LH_LIF_PCT_R17_C9</v>
      </c>
      <c r="M23" s="41" t="str">
        <f t="shared" si="4"/>
        <v>LH_LIF_PCT_R17_C10</v>
      </c>
      <c r="N23" s="41" t="str">
        <f t="shared" si="4"/>
        <v>LH_LIF_PCT_R17_C11</v>
      </c>
      <c r="O23" s="41" t="str">
        <f t="shared" si="4"/>
        <v>LH_LIF_PCT_R17_C12</v>
      </c>
      <c r="P23" s="41" t="str">
        <f t="shared" si="4"/>
        <v>LH_LIF_PCT_R17_C13</v>
      </c>
      <c r="Q23" s="41" t="str">
        <f t="shared" si="4"/>
        <v>LH_LIF_PCT_R17_C14</v>
      </c>
      <c r="R23" s="41" t="str">
        <f t="shared" si="4"/>
        <v>LH_LIF_PCT_R17_C15</v>
      </c>
      <c r="S23" s="41" t="str">
        <f t="shared" si="4"/>
        <v>LH_LIF_PCT_R17_C16</v>
      </c>
      <c r="T23" s="41" t="str">
        <f t="shared" si="4"/>
        <v>LH_LIF_PCT_R17_C17</v>
      </c>
      <c r="U23" s="41" t="str">
        <f t="shared" si="4"/>
        <v>LH_LIF_PCT_R17_C18</v>
      </c>
      <c r="V23" s="41" t="str">
        <f t="shared" si="4"/>
        <v>LH_LIF_PCT_R17_C19</v>
      </c>
      <c r="W23" s="41" t="str">
        <f t="shared" si="4"/>
        <v>LH_LIF_PCT_R17_C20</v>
      </c>
      <c r="X23" s="41" t="str">
        <f t="shared" si="4"/>
        <v>LH_LIF_PCT_R17_C21</v>
      </c>
      <c r="Y23" s="41" t="str">
        <f t="shared" si="4"/>
        <v>LH_LIF_PCT_R17_C22</v>
      </c>
      <c r="Z23" s="41" t="str">
        <f t="shared" si="4"/>
        <v>LH_LIF_PCT_R17_C23</v>
      </c>
      <c r="AA23" s="43" t="str">
        <f t="shared" ref="U23:AA33" si="5">"LH_LIF_PCT_" &amp; $C23 &amp; "_" &amp; AA$6</f>
        <v>LH_LIF_PCT_R17_C24</v>
      </c>
    </row>
    <row r="24" spans="1:27" x14ac:dyDescent="0.35">
      <c r="A24" s="107"/>
      <c r="B24" s="20" t="s">
        <v>157</v>
      </c>
      <c r="C24" s="41" t="s">
        <v>271</v>
      </c>
      <c r="D24" s="117"/>
      <c r="E24" s="117"/>
      <c r="F24" s="116"/>
      <c r="G24" s="116"/>
      <c r="H24" s="41" t="str">
        <f t="shared" si="0"/>
        <v>LH_LIF_SCR_R18_C5</v>
      </c>
      <c r="I24" s="41" t="str">
        <f t="shared" si="1"/>
        <v>LH_LIF_SPR_R18_C6</v>
      </c>
      <c r="J24" s="41" t="str">
        <f t="shared" si="1"/>
        <v>LH_LIF_SPR_R18_C7</v>
      </c>
      <c r="K24" s="41" t="str">
        <f t="shared" si="4"/>
        <v>LH_LIF_PCT_R18_C8</v>
      </c>
      <c r="L24" s="41" t="str">
        <f t="shared" si="4"/>
        <v>LH_LIF_PCT_R18_C9</v>
      </c>
      <c r="M24" s="41" t="str">
        <f t="shared" si="4"/>
        <v>LH_LIF_PCT_R18_C10</v>
      </c>
      <c r="N24" s="41" t="str">
        <f t="shared" si="4"/>
        <v>LH_LIF_PCT_R18_C11</v>
      </c>
      <c r="O24" s="41" t="str">
        <f t="shared" si="4"/>
        <v>LH_LIF_PCT_R18_C12</v>
      </c>
      <c r="P24" s="41" t="str">
        <f t="shared" si="4"/>
        <v>LH_LIF_PCT_R18_C13</v>
      </c>
      <c r="Q24" s="41" t="str">
        <f t="shared" si="4"/>
        <v>LH_LIF_PCT_R18_C14</v>
      </c>
      <c r="R24" s="41" t="str">
        <f t="shared" si="4"/>
        <v>LH_LIF_PCT_R18_C15</v>
      </c>
      <c r="S24" s="41" t="str">
        <f t="shared" si="4"/>
        <v>LH_LIF_PCT_R18_C16</v>
      </c>
      <c r="T24" s="41" t="str">
        <f t="shared" si="4"/>
        <v>LH_LIF_PCT_R18_C17</v>
      </c>
      <c r="U24" s="41" t="str">
        <f t="shared" si="5"/>
        <v>LH_LIF_PCT_R18_C18</v>
      </c>
      <c r="V24" s="41" t="str">
        <f t="shared" si="5"/>
        <v>LH_LIF_PCT_R18_C19</v>
      </c>
      <c r="W24" s="41" t="str">
        <f t="shared" si="5"/>
        <v>LH_LIF_PCT_R18_C20</v>
      </c>
      <c r="X24" s="41" t="str">
        <f t="shared" si="5"/>
        <v>LH_LIF_PCT_R18_C21</v>
      </c>
      <c r="Y24" s="41" t="str">
        <f t="shared" si="5"/>
        <v>LH_LIF_PCT_R18_C22</v>
      </c>
      <c r="Z24" s="41" t="str">
        <f t="shared" si="5"/>
        <v>LH_LIF_PCT_R18_C23</v>
      </c>
      <c r="AA24" s="43" t="str">
        <f t="shared" si="5"/>
        <v>LH_LIF_PCT_R18_C24</v>
      </c>
    </row>
    <row r="25" spans="1:27" x14ac:dyDescent="0.35">
      <c r="A25" s="107"/>
      <c r="B25" s="20" t="s">
        <v>158</v>
      </c>
      <c r="C25" s="41" t="s">
        <v>272</v>
      </c>
      <c r="D25" s="117"/>
      <c r="E25" s="117"/>
      <c r="F25" s="116"/>
      <c r="G25" s="116"/>
      <c r="H25" s="41" t="str">
        <f t="shared" si="0"/>
        <v>LH_LIF_SCR_R19_C5</v>
      </c>
      <c r="I25" s="41" t="str">
        <f t="shared" si="1"/>
        <v>LH_LIF_SPR_R19_C6</v>
      </c>
      <c r="J25" s="41" t="str">
        <f t="shared" si="1"/>
        <v>LH_LIF_SPR_R19_C7</v>
      </c>
      <c r="K25" s="41" t="str">
        <f t="shared" si="4"/>
        <v>LH_LIF_PCT_R19_C8</v>
      </c>
      <c r="L25" s="41" t="str">
        <f t="shared" si="4"/>
        <v>LH_LIF_PCT_R19_C9</v>
      </c>
      <c r="M25" s="41" t="str">
        <f t="shared" si="4"/>
        <v>LH_LIF_PCT_R19_C10</v>
      </c>
      <c r="N25" s="41" t="str">
        <f t="shared" si="4"/>
        <v>LH_LIF_PCT_R19_C11</v>
      </c>
      <c r="O25" s="41" t="str">
        <f t="shared" si="4"/>
        <v>LH_LIF_PCT_R19_C12</v>
      </c>
      <c r="P25" s="41" t="str">
        <f t="shared" si="4"/>
        <v>LH_LIF_PCT_R19_C13</v>
      </c>
      <c r="Q25" s="41" t="str">
        <f t="shared" si="4"/>
        <v>LH_LIF_PCT_R19_C14</v>
      </c>
      <c r="R25" s="41" t="str">
        <f t="shared" si="4"/>
        <v>LH_LIF_PCT_R19_C15</v>
      </c>
      <c r="S25" s="41" t="str">
        <f t="shared" si="4"/>
        <v>LH_LIF_PCT_R19_C16</v>
      </c>
      <c r="T25" s="41" t="str">
        <f t="shared" si="4"/>
        <v>LH_LIF_PCT_R19_C17</v>
      </c>
      <c r="U25" s="41" t="str">
        <f t="shared" si="5"/>
        <v>LH_LIF_PCT_R19_C18</v>
      </c>
      <c r="V25" s="41" t="str">
        <f t="shared" si="5"/>
        <v>LH_LIF_PCT_R19_C19</v>
      </c>
      <c r="W25" s="41" t="str">
        <f t="shared" si="5"/>
        <v>LH_LIF_PCT_R19_C20</v>
      </c>
      <c r="X25" s="41" t="str">
        <f t="shared" si="5"/>
        <v>LH_LIF_PCT_R19_C21</v>
      </c>
      <c r="Y25" s="41" t="str">
        <f t="shared" si="5"/>
        <v>LH_LIF_PCT_R19_C22</v>
      </c>
      <c r="Z25" s="41" t="str">
        <f t="shared" si="5"/>
        <v>LH_LIF_PCT_R19_C23</v>
      </c>
      <c r="AA25" s="43" t="str">
        <f t="shared" si="5"/>
        <v>LH_LIF_PCT_R19_C24</v>
      </c>
    </row>
    <row r="26" spans="1:27" x14ac:dyDescent="0.35">
      <c r="A26" s="107"/>
      <c r="B26" s="20" t="s">
        <v>440</v>
      </c>
      <c r="C26" s="41" t="s">
        <v>273</v>
      </c>
      <c r="D26" s="117"/>
      <c r="E26" s="117"/>
      <c r="F26" s="116"/>
      <c r="G26" s="116"/>
      <c r="H26" s="41" t="str">
        <f t="shared" si="0"/>
        <v>LH_LIF_SCR_R20_C5</v>
      </c>
      <c r="I26" s="41" t="str">
        <f t="shared" si="1"/>
        <v>LH_LIF_SPR_R20_C6</v>
      </c>
      <c r="J26" s="41" t="str">
        <f t="shared" si="1"/>
        <v>LH_LIF_SPR_R20_C7</v>
      </c>
      <c r="K26" s="41" t="str">
        <f t="shared" si="4"/>
        <v>LH_LIF_PCT_R20_C8</v>
      </c>
      <c r="L26" s="41" t="str">
        <f t="shared" si="4"/>
        <v>LH_LIF_PCT_R20_C9</v>
      </c>
      <c r="M26" s="41" t="str">
        <f t="shared" si="4"/>
        <v>LH_LIF_PCT_R20_C10</v>
      </c>
      <c r="N26" s="41" t="str">
        <f t="shared" si="4"/>
        <v>LH_LIF_PCT_R20_C11</v>
      </c>
      <c r="O26" s="41" t="str">
        <f t="shared" si="4"/>
        <v>LH_LIF_PCT_R20_C12</v>
      </c>
      <c r="P26" s="41" t="str">
        <f t="shared" si="4"/>
        <v>LH_LIF_PCT_R20_C13</v>
      </c>
      <c r="Q26" s="41" t="str">
        <f t="shared" si="4"/>
        <v>LH_LIF_PCT_R20_C14</v>
      </c>
      <c r="R26" s="41" t="str">
        <f t="shared" si="4"/>
        <v>LH_LIF_PCT_R20_C15</v>
      </c>
      <c r="S26" s="41" t="str">
        <f t="shared" si="4"/>
        <v>LH_LIF_PCT_R20_C16</v>
      </c>
      <c r="T26" s="41" t="str">
        <f t="shared" si="4"/>
        <v>LH_LIF_PCT_R20_C17</v>
      </c>
      <c r="U26" s="41" t="str">
        <f t="shared" si="4"/>
        <v>LH_LIF_PCT_R20_C18</v>
      </c>
      <c r="V26" s="41" t="str">
        <f t="shared" si="4"/>
        <v>LH_LIF_PCT_R20_C19</v>
      </c>
      <c r="W26" s="41" t="str">
        <f t="shared" si="4"/>
        <v>LH_LIF_PCT_R20_C20</v>
      </c>
      <c r="X26" s="41" t="str">
        <f t="shared" si="4"/>
        <v>LH_LIF_PCT_R20_C21</v>
      </c>
      <c r="Y26" s="41" t="str">
        <f t="shared" si="4"/>
        <v>LH_LIF_PCT_R20_C22</v>
      </c>
      <c r="Z26" s="41" t="str">
        <f t="shared" si="4"/>
        <v>LH_LIF_PCT_R20_C23</v>
      </c>
      <c r="AA26" s="43" t="str">
        <f t="shared" si="5"/>
        <v>LH_LIF_PCT_R20_C24</v>
      </c>
    </row>
    <row r="27" spans="1:27" x14ac:dyDescent="0.35">
      <c r="A27" s="107"/>
      <c r="B27" s="21" t="s">
        <v>441</v>
      </c>
      <c r="C27" s="41" t="s">
        <v>274</v>
      </c>
      <c r="D27" s="117"/>
      <c r="E27" s="117"/>
      <c r="F27" s="116"/>
      <c r="G27" s="116"/>
      <c r="H27" s="41" t="str">
        <f t="shared" si="0"/>
        <v>LH_LIF_SCR_R21_C5</v>
      </c>
      <c r="I27" s="41" t="str">
        <f t="shared" si="1"/>
        <v>LH_LIF_SPR_R21_C6</v>
      </c>
      <c r="J27" s="41" t="str">
        <f t="shared" si="1"/>
        <v>LH_LIF_SPR_R21_C7</v>
      </c>
      <c r="K27" s="41" t="str">
        <f t="shared" si="4"/>
        <v>LH_LIF_PCT_R21_C8</v>
      </c>
      <c r="L27" s="41" t="str">
        <f t="shared" si="4"/>
        <v>LH_LIF_PCT_R21_C9</v>
      </c>
      <c r="M27" s="41" t="str">
        <f t="shared" si="4"/>
        <v>LH_LIF_PCT_R21_C10</v>
      </c>
      <c r="N27" s="41" t="str">
        <f t="shared" si="4"/>
        <v>LH_LIF_PCT_R21_C11</v>
      </c>
      <c r="O27" s="41" t="str">
        <f t="shared" si="4"/>
        <v>LH_LIF_PCT_R21_C12</v>
      </c>
      <c r="P27" s="41" t="str">
        <f t="shared" si="4"/>
        <v>LH_LIF_PCT_R21_C13</v>
      </c>
      <c r="Q27" s="41" t="str">
        <f t="shared" si="4"/>
        <v>LH_LIF_PCT_R21_C14</v>
      </c>
      <c r="R27" s="41" t="str">
        <f t="shared" si="4"/>
        <v>LH_LIF_PCT_R21_C15</v>
      </c>
      <c r="S27" s="41" t="str">
        <f t="shared" si="4"/>
        <v>LH_LIF_PCT_R21_C16</v>
      </c>
      <c r="T27" s="41" t="str">
        <f t="shared" si="4"/>
        <v>LH_LIF_PCT_R21_C17</v>
      </c>
      <c r="U27" s="41" t="str">
        <f t="shared" si="5"/>
        <v>LH_LIF_PCT_R21_C18</v>
      </c>
      <c r="V27" s="41" t="str">
        <f t="shared" si="5"/>
        <v>LH_LIF_PCT_R21_C19</v>
      </c>
      <c r="W27" s="41" t="str">
        <f t="shared" si="5"/>
        <v>LH_LIF_PCT_R21_C20</v>
      </c>
      <c r="X27" s="41" t="str">
        <f t="shared" si="5"/>
        <v>LH_LIF_PCT_R21_C21</v>
      </c>
      <c r="Y27" s="41" t="str">
        <f t="shared" si="5"/>
        <v>LH_LIF_PCT_R21_C22</v>
      </c>
      <c r="Z27" s="41" t="str">
        <f t="shared" si="5"/>
        <v>LH_LIF_PCT_R21_C23</v>
      </c>
      <c r="AA27" s="43" t="str">
        <f t="shared" si="5"/>
        <v>LH_LIF_PCT_R21_C24</v>
      </c>
    </row>
    <row r="28" spans="1:27" x14ac:dyDescent="0.35">
      <c r="A28" s="107"/>
      <c r="B28" s="21" t="s">
        <v>433</v>
      </c>
      <c r="C28" s="41" t="s">
        <v>275</v>
      </c>
      <c r="D28" s="117"/>
      <c r="E28" s="117"/>
      <c r="F28" s="116"/>
      <c r="G28" s="116"/>
      <c r="H28" s="41" t="str">
        <f t="shared" si="0"/>
        <v>LH_LIF_SCR_R22_C5</v>
      </c>
      <c r="I28" s="41" t="str">
        <f t="shared" si="1"/>
        <v>LH_LIF_SPR_R22_C6</v>
      </c>
      <c r="J28" s="41" t="str">
        <f t="shared" si="1"/>
        <v>LH_LIF_SPR_R22_C7</v>
      </c>
      <c r="K28" s="41" t="str">
        <f t="shared" si="4"/>
        <v>LH_LIF_PCT_R22_C8</v>
      </c>
      <c r="L28" s="41" t="str">
        <f t="shared" si="4"/>
        <v>LH_LIF_PCT_R22_C9</v>
      </c>
      <c r="M28" s="41" t="str">
        <f t="shared" si="4"/>
        <v>LH_LIF_PCT_R22_C10</v>
      </c>
      <c r="N28" s="41" t="str">
        <f t="shared" si="4"/>
        <v>LH_LIF_PCT_R22_C11</v>
      </c>
      <c r="O28" s="41" t="str">
        <f t="shared" si="4"/>
        <v>LH_LIF_PCT_R22_C12</v>
      </c>
      <c r="P28" s="41" t="str">
        <f t="shared" si="4"/>
        <v>LH_LIF_PCT_R22_C13</v>
      </c>
      <c r="Q28" s="41" t="str">
        <f t="shared" si="4"/>
        <v>LH_LIF_PCT_R22_C14</v>
      </c>
      <c r="R28" s="41" t="str">
        <f t="shared" si="4"/>
        <v>LH_LIF_PCT_R22_C15</v>
      </c>
      <c r="S28" s="41" t="str">
        <f t="shared" si="4"/>
        <v>LH_LIF_PCT_R22_C16</v>
      </c>
      <c r="T28" s="41" t="str">
        <f t="shared" si="4"/>
        <v>LH_LIF_PCT_R22_C17</v>
      </c>
      <c r="U28" s="41" t="str">
        <f t="shared" si="5"/>
        <v>LH_LIF_PCT_R22_C18</v>
      </c>
      <c r="V28" s="41" t="str">
        <f t="shared" si="5"/>
        <v>LH_LIF_PCT_R22_C19</v>
      </c>
      <c r="W28" s="41" t="str">
        <f t="shared" si="5"/>
        <v>LH_LIF_PCT_R22_C20</v>
      </c>
      <c r="X28" s="41" t="str">
        <f t="shared" si="5"/>
        <v>LH_LIF_PCT_R22_C21</v>
      </c>
      <c r="Y28" s="41" t="str">
        <f t="shared" si="5"/>
        <v>LH_LIF_PCT_R22_C22</v>
      </c>
      <c r="Z28" s="41" t="str">
        <f t="shared" si="5"/>
        <v>LH_LIF_PCT_R22_C23</v>
      </c>
      <c r="AA28" s="43" t="str">
        <f t="shared" si="5"/>
        <v>LH_LIF_PCT_R22_C24</v>
      </c>
    </row>
    <row r="29" spans="1:27" x14ac:dyDescent="0.35">
      <c r="A29" s="107"/>
      <c r="B29" s="21" t="s">
        <v>431</v>
      </c>
      <c r="C29" s="41" t="s">
        <v>276</v>
      </c>
      <c r="D29" s="117"/>
      <c r="E29" s="117"/>
      <c r="F29" s="116"/>
      <c r="G29" s="116"/>
      <c r="H29" s="41" t="str">
        <f t="shared" si="0"/>
        <v>LH_LIF_SCR_R23_C5</v>
      </c>
      <c r="I29" s="41" t="str">
        <f t="shared" si="1"/>
        <v>LH_LIF_SPR_R23_C6</v>
      </c>
      <c r="J29" s="41" t="str">
        <f t="shared" si="1"/>
        <v>LH_LIF_SPR_R23_C7</v>
      </c>
      <c r="K29" s="41" t="str">
        <f t="shared" si="4"/>
        <v>LH_LIF_PCT_R23_C8</v>
      </c>
      <c r="L29" s="41" t="str">
        <f t="shared" si="4"/>
        <v>LH_LIF_PCT_R23_C9</v>
      </c>
      <c r="M29" s="41" t="str">
        <f t="shared" si="4"/>
        <v>LH_LIF_PCT_R23_C10</v>
      </c>
      <c r="N29" s="41" t="str">
        <f t="shared" si="4"/>
        <v>LH_LIF_PCT_R23_C11</v>
      </c>
      <c r="O29" s="41" t="str">
        <f t="shared" si="4"/>
        <v>LH_LIF_PCT_R23_C12</v>
      </c>
      <c r="P29" s="41" t="str">
        <f t="shared" si="4"/>
        <v>LH_LIF_PCT_R23_C13</v>
      </c>
      <c r="Q29" s="41" t="str">
        <f t="shared" si="4"/>
        <v>LH_LIF_PCT_R23_C14</v>
      </c>
      <c r="R29" s="41" t="str">
        <f t="shared" si="4"/>
        <v>LH_LIF_PCT_R23_C15</v>
      </c>
      <c r="S29" s="41" t="str">
        <f t="shared" si="4"/>
        <v>LH_LIF_PCT_R23_C16</v>
      </c>
      <c r="T29" s="41" t="str">
        <f t="shared" si="4"/>
        <v>LH_LIF_PCT_R23_C17</v>
      </c>
      <c r="U29" s="41" t="str">
        <f t="shared" si="5"/>
        <v>LH_LIF_PCT_R23_C18</v>
      </c>
      <c r="V29" s="41" t="str">
        <f t="shared" si="5"/>
        <v>LH_LIF_PCT_R23_C19</v>
      </c>
      <c r="W29" s="41" t="str">
        <f t="shared" si="5"/>
        <v>LH_LIF_PCT_R23_C20</v>
      </c>
      <c r="X29" s="41" t="str">
        <f t="shared" si="5"/>
        <v>LH_LIF_PCT_R23_C21</v>
      </c>
      <c r="Y29" s="41" t="str">
        <f t="shared" si="5"/>
        <v>LH_LIF_PCT_R23_C22</v>
      </c>
      <c r="Z29" s="41" t="str">
        <f t="shared" si="5"/>
        <v>LH_LIF_PCT_R23_C23</v>
      </c>
      <c r="AA29" s="43" t="str">
        <f t="shared" si="5"/>
        <v>LH_LIF_PCT_R23_C24</v>
      </c>
    </row>
    <row r="30" spans="1:27" x14ac:dyDescent="0.35">
      <c r="A30" s="107"/>
      <c r="B30" s="25" t="s">
        <v>159</v>
      </c>
      <c r="C30" s="41" t="s">
        <v>277</v>
      </c>
      <c r="D30" s="117"/>
      <c r="E30" s="117"/>
      <c r="F30" s="116"/>
      <c r="G30" s="116"/>
      <c r="H30" s="41" t="str">
        <f t="shared" si="0"/>
        <v>LH_LIF_SCR_R24_C5</v>
      </c>
      <c r="I30" s="41" t="str">
        <f t="shared" si="1"/>
        <v>LH_LIF_SPR_R24_C6</v>
      </c>
      <c r="J30" s="41" t="str">
        <f t="shared" si="1"/>
        <v>LH_LIF_SPR_R24_C7</v>
      </c>
      <c r="K30" s="41" t="str">
        <f t="shared" si="4"/>
        <v>LH_LIF_PCT_R24_C8</v>
      </c>
      <c r="L30" s="41" t="str">
        <f t="shared" si="4"/>
        <v>LH_LIF_PCT_R24_C9</v>
      </c>
      <c r="M30" s="41" t="str">
        <f t="shared" si="4"/>
        <v>LH_LIF_PCT_R24_C10</v>
      </c>
      <c r="N30" s="41" t="str">
        <f t="shared" si="4"/>
        <v>LH_LIF_PCT_R24_C11</v>
      </c>
      <c r="O30" s="41" t="str">
        <f t="shared" si="4"/>
        <v>LH_LIF_PCT_R24_C12</v>
      </c>
      <c r="P30" s="41" t="str">
        <f t="shared" si="4"/>
        <v>LH_LIF_PCT_R24_C13</v>
      </c>
      <c r="Q30" s="41" t="str">
        <f t="shared" si="4"/>
        <v>LH_LIF_PCT_R24_C14</v>
      </c>
      <c r="R30" s="41" t="str">
        <f t="shared" si="4"/>
        <v>LH_LIF_PCT_R24_C15</v>
      </c>
      <c r="S30" s="41" t="str">
        <f t="shared" si="4"/>
        <v>LH_LIF_PCT_R24_C16</v>
      </c>
      <c r="T30" s="41" t="str">
        <f t="shared" si="4"/>
        <v>LH_LIF_PCT_R24_C17</v>
      </c>
      <c r="U30" s="41" t="str">
        <f t="shared" si="5"/>
        <v>LH_LIF_PCT_R24_C18</v>
      </c>
      <c r="V30" s="41" t="str">
        <f t="shared" si="5"/>
        <v>LH_LIF_PCT_R24_C19</v>
      </c>
      <c r="W30" s="41" t="str">
        <f t="shared" si="5"/>
        <v>LH_LIF_PCT_R24_C20</v>
      </c>
      <c r="X30" s="41" t="str">
        <f t="shared" si="5"/>
        <v>LH_LIF_PCT_R24_C21</v>
      </c>
      <c r="Y30" s="41" t="str">
        <f t="shared" si="5"/>
        <v>LH_LIF_PCT_R24_C22</v>
      </c>
      <c r="Z30" s="41" t="str">
        <f t="shared" si="5"/>
        <v>LH_LIF_PCT_R24_C23</v>
      </c>
      <c r="AA30" s="43" t="str">
        <f t="shared" si="5"/>
        <v>LH_LIF_PCT_R24_C24</v>
      </c>
    </row>
    <row r="31" spans="1:27" x14ac:dyDescent="0.35">
      <c r="A31" s="107"/>
      <c r="B31" s="25" t="s">
        <v>160</v>
      </c>
      <c r="C31" s="41" t="s">
        <v>278</v>
      </c>
      <c r="D31" s="90" t="str">
        <f>"LH_LIF_EXP_" &amp; $C31 &amp; "_" &amp; D$6</f>
        <v>LH_LIF_EXP_R25_C1</v>
      </c>
      <c r="E31" s="116"/>
      <c r="F31" s="41" t="str">
        <f>"LH_LIF_EXP_" &amp; $C31 &amp; "_" &amp; F$6</f>
        <v>LH_LIF_EXP_R25_C3</v>
      </c>
      <c r="G31" s="41" t="str">
        <f>"LH_LIF_EXP_" &amp; $C31 &amp; "_" &amp; G$6</f>
        <v>LH_LIF_EXP_R25_C4</v>
      </c>
      <c r="H31" s="41" t="str">
        <f t="shared" si="0"/>
        <v>LH_LIF_SCR_R25_C5</v>
      </c>
      <c r="I31" s="41" t="str">
        <f t="shared" si="1"/>
        <v>LH_LIF_SPR_R25_C6</v>
      </c>
      <c r="J31" s="41" t="str">
        <f t="shared" si="1"/>
        <v>LH_LIF_SPR_R25_C7</v>
      </c>
      <c r="K31" s="41" t="str">
        <f t="shared" si="4"/>
        <v>LH_LIF_PCT_R25_C8</v>
      </c>
      <c r="L31" s="41" t="str">
        <f t="shared" si="4"/>
        <v>LH_LIF_PCT_R25_C9</v>
      </c>
      <c r="M31" s="41" t="str">
        <f t="shared" si="4"/>
        <v>LH_LIF_PCT_R25_C10</v>
      </c>
      <c r="N31" s="41" t="str">
        <f t="shared" si="4"/>
        <v>LH_LIF_PCT_R25_C11</v>
      </c>
      <c r="O31" s="41" t="str">
        <f t="shared" si="4"/>
        <v>LH_LIF_PCT_R25_C12</v>
      </c>
      <c r="P31" s="41" t="str">
        <f t="shared" si="4"/>
        <v>LH_LIF_PCT_R25_C13</v>
      </c>
      <c r="Q31" s="41" t="str">
        <f t="shared" si="4"/>
        <v>LH_LIF_PCT_R25_C14</v>
      </c>
      <c r="R31" s="41" t="str">
        <f t="shared" si="4"/>
        <v>LH_LIF_PCT_R25_C15</v>
      </c>
      <c r="S31" s="41" t="str">
        <f t="shared" si="4"/>
        <v>LH_LIF_PCT_R25_C16</v>
      </c>
      <c r="T31" s="41" t="str">
        <f t="shared" si="4"/>
        <v>LH_LIF_PCT_R25_C17</v>
      </c>
      <c r="U31" s="41" t="str">
        <f t="shared" si="5"/>
        <v>LH_LIF_PCT_R25_C18</v>
      </c>
      <c r="V31" s="41" t="str">
        <f t="shared" si="5"/>
        <v>LH_LIF_PCT_R25_C19</v>
      </c>
      <c r="W31" s="41" t="str">
        <f t="shared" si="5"/>
        <v>LH_LIF_PCT_R25_C20</v>
      </c>
      <c r="X31" s="41" t="str">
        <f t="shared" si="5"/>
        <v>LH_LIF_PCT_R25_C21</v>
      </c>
      <c r="Y31" s="41" t="str">
        <f t="shared" si="5"/>
        <v>LH_LIF_PCT_R25_C22</v>
      </c>
      <c r="Z31" s="41" t="str">
        <f t="shared" si="5"/>
        <v>LH_LIF_PCT_R25_C23</v>
      </c>
      <c r="AA31" s="43" t="str">
        <f t="shared" si="5"/>
        <v>LH_LIF_PCT_R25_C24</v>
      </c>
    </row>
    <row r="32" spans="1:27" x14ac:dyDescent="0.35">
      <c r="A32" s="107"/>
      <c r="B32" s="25" t="s">
        <v>326</v>
      </c>
      <c r="C32" s="41" t="s">
        <v>279</v>
      </c>
      <c r="D32" s="117"/>
      <c r="E32" s="117"/>
      <c r="F32" s="116"/>
      <c r="G32" s="116"/>
      <c r="H32" s="41" t="str">
        <f t="shared" si="0"/>
        <v>LH_LIF_SCR_R26_C5</v>
      </c>
      <c r="I32" s="41" t="str">
        <f t="shared" si="1"/>
        <v>LH_LIF_SPR_R26_C6</v>
      </c>
      <c r="J32" s="41" t="str">
        <f t="shared" si="1"/>
        <v>LH_LIF_SPR_R26_C7</v>
      </c>
      <c r="K32" s="41" t="str">
        <f t="shared" si="4"/>
        <v>LH_LIF_PCT_R26_C8</v>
      </c>
      <c r="L32" s="41" t="str">
        <f t="shared" si="4"/>
        <v>LH_LIF_PCT_R26_C9</v>
      </c>
      <c r="M32" s="41" t="str">
        <f t="shared" si="4"/>
        <v>LH_LIF_PCT_R26_C10</v>
      </c>
      <c r="N32" s="41" t="str">
        <f t="shared" si="4"/>
        <v>LH_LIF_PCT_R26_C11</v>
      </c>
      <c r="O32" s="41" t="str">
        <f t="shared" si="4"/>
        <v>LH_LIF_PCT_R26_C12</v>
      </c>
      <c r="P32" s="41" t="str">
        <f t="shared" si="4"/>
        <v>LH_LIF_PCT_R26_C13</v>
      </c>
      <c r="Q32" s="41" t="str">
        <f t="shared" si="4"/>
        <v>LH_LIF_PCT_R26_C14</v>
      </c>
      <c r="R32" s="41" t="str">
        <f t="shared" si="4"/>
        <v>LH_LIF_PCT_R26_C15</v>
      </c>
      <c r="S32" s="41" t="str">
        <f t="shared" si="4"/>
        <v>LH_LIF_PCT_R26_C16</v>
      </c>
      <c r="T32" s="41" t="str">
        <f t="shared" si="4"/>
        <v>LH_LIF_PCT_R26_C17</v>
      </c>
      <c r="U32" s="41" t="str">
        <f t="shared" si="5"/>
        <v>LH_LIF_PCT_R26_C18</v>
      </c>
      <c r="V32" s="41" t="str">
        <f t="shared" si="5"/>
        <v>LH_LIF_PCT_R26_C19</v>
      </c>
      <c r="W32" s="41" t="str">
        <f t="shared" si="5"/>
        <v>LH_LIF_PCT_R26_C20</v>
      </c>
      <c r="X32" s="41" t="str">
        <f t="shared" si="5"/>
        <v>LH_LIF_PCT_R26_C21</v>
      </c>
      <c r="Y32" s="41" t="str">
        <f t="shared" si="5"/>
        <v>LH_LIF_PCT_R26_C22</v>
      </c>
      <c r="Z32" s="41" t="str">
        <f t="shared" si="5"/>
        <v>LH_LIF_PCT_R26_C23</v>
      </c>
      <c r="AA32" s="43" t="str">
        <f t="shared" si="5"/>
        <v>LH_LIF_PCT_R26_C24</v>
      </c>
    </row>
    <row r="33" spans="1:31" x14ac:dyDescent="0.35">
      <c r="A33" s="107"/>
      <c r="B33" s="25" t="s">
        <v>322</v>
      </c>
      <c r="C33" s="41" t="s">
        <v>288</v>
      </c>
      <c r="D33" s="90" t="str">
        <f>"LH_LIF_EXP_" &amp; $C33 &amp; "_" &amp; D$6</f>
        <v>LH_LIF_EXP_R27_C1</v>
      </c>
      <c r="E33" s="116"/>
      <c r="F33" s="41" t="str">
        <f>"LH_LIF_EXP_" &amp; $C33 &amp; "_" &amp; F$6</f>
        <v>LH_LIF_EXP_R27_C3</v>
      </c>
      <c r="G33" s="41" t="str">
        <f>"LH_LIF_EXP_" &amp; $C33 &amp; "_" &amp; G$6</f>
        <v>LH_LIF_EXP_R27_C4</v>
      </c>
      <c r="H33" s="41" t="str">
        <f t="shared" si="0"/>
        <v>LH_LIF_SCR_R27_C5</v>
      </c>
      <c r="I33" s="41" t="str">
        <f t="shared" si="1"/>
        <v>LH_LIF_SPR_R27_C6</v>
      </c>
      <c r="J33" s="41" t="str">
        <f t="shared" si="1"/>
        <v>LH_LIF_SPR_R27_C7</v>
      </c>
      <c r="K33" s="41" t="str">
        <f t="shared" si="4"/>
        <v>LH_LIF_PCT_R27_C8</v>
      </c>
      <c r="L33" s="41" t="str">
        <f t="shared" si="4"/>
        <v>LH_LIF_PCT_R27_C9</v>
      </c>
      <c r="M33" s="41" t="str">
        <f t="shared" si="4"/>
        <v>LH_LIF_PCT_R27_C10</v>
      </c>
      <c r="N33" s="41" t="str">
        <f t="shared" si="4"/>
        <v>LH_LIF_PCT_R27_C11</v>
      </c>
      <c r="O33" s="41" t="str">
        <f t="shared" si="4"/>
        <v>LH_LIF_PCT_R27_C12</v>
      </c>
      <c r="P33" s="41" t="str">
        <f t="shared" si="4"/>
        <v>LH_LIF_PCT_R27_C13</v>
      </c>
      <c r="Q33" s="41" t="str">
        <f t="shared" si="4"/>
        <v>LH_LIF_PCT_R27_C14</v>
      </c>
      <c r="R33" s="41" t="str">
        <f t="shared" si="4"/>
        <v>LH_LIF_PCT_R27_C15</v>
      </c>
      <c r="S33" s="41" t="str">
        <f t="shared" si="4"/>
        <v>LH_LIF_PCT_R27_C16</v>
      </c>
      <c r="T33" s="41" t="str">
        <f t="shared" si="4"/>
        <v>LH_LIF_PCT_R27_C17</v>
      </c>
      <c r="U33" s="41" t="str">
        <f t="shared" si="5"/>
        <v>LH_LIF_PCT_R27_C18</v>
      </c>
      <c r="V33" s="41" t="str">
        <f t="shared" si="5"/>
        <v>LH_LIF_PCT_R27_C19</v>
      </c>
      <c r="W33" s="41" t="str">
        <f t="shared" si="5"/>
        <v>LH_LIF_PCT_R27_C20</v>
      </c>
      <c r="X33" s="41" t="str">
        <f t="shared" si="5"/>
        <v>LH_LIF_PCT_R27_C21</v>
      </c>
      <c r="Y33" s="41" t="str">
        <f t="shared" si="5"/>
        <v>LH_LIF_PCT_R27_C22</v>
      </c>
      <c r="Z33" s="41" t="str">
        <f t="shared" si="5"/>
        <v>LH_LIF_PCT_R27_C23</v>
      </c>
      <c r="AA33" s="43" t="str">
        <f t="shared" si="5"/>
        <v>LH_LIF_PCT_R27_C24</v>
      </c>
    </row>
    <row r="34" spans="1:31" x14ac:dyDescent="0.35">
      <c r="A34" s="107"/>
      <c r="B34" s="17"/>
      <c r="C34" s="17"/>
      <c r="D34" s="118"/>
      <c r="E34" s="118"/>
      <c r="F34" s="17"/>
      <c r="G34" s="17"/>
      <c r="H34" s="73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</row>
    <row r="35" spans="1:31" ht="45" customHeight="1" x14ac:dyDescent="0.35">
      <c r="A35" s="115" t="s">
        <v>424</v>
      </c>
      <c r="B35" s="32"/>
      <c r="C35" s="32"/>
      <c r="D35" s="192" t="s">
        <v>214</v>
      </c>
      <c r="E35" s="192"/>
      <c r="F35" s="95" t="s">
        <v>213</v>
      </c>
      <c r="G35" s="95" t="s">
        <v>211</v>
      </c>
      <c r="H35" s="95" t="s">
        <v>153</v>
      </c>
      <c r="I35" s="95" t="s">
        <v>26</v>
      </c>
      <c r="J35" s="95" t="s">
        <v>27</v>
      </c>
      <c r="K35" s="95">
        <v>1E-3</v>
      </c>
      <c r="L35" s="95">
        <v>3.0000000000000001E-3</v>
      </c>
      <c r="M35" s="95">
        <v>5.0000000000000001E-3</v>
      </c>
      <c r="N35" s="95">
        <v>0.01</v>
      </c>
      <c r="O35" s="95">
        <v>2.5000000000000001E-2</v>
      </c>
      <c r="P35" s="95">
        <v>0.05</v>
      </c>
      <c r="Q35" s="95">
        <v>0.1</v>
      </c>
      <c r="R35" s="95">
        <v>0.25</v>
      </c>
      <c r="S35" s="95">
        <v>0.5</v>
      </c>
      <c r="T35" s="95">
        <v>0.75</v>
      </c>
      <c r="U35" s="95">
        <v>0.9</v>
      </c>
      <c r="V35" s="95">
        <v>0.95</v>
      </c>
      <c r="W35" s="95">
        <v>0.97499999999999998</v>
      </c>
      <c r="X35" s="95">
        <v>0.99</v>
      </c>
      <c r="Y35" s="95">
        <v>0.995</v>
      </c>
      <c r="Z35" s="95">
        <v>0.997</v>
      </c>
      <c r="AA35" s="95">
        <v>0.999</v>
      </c>
    </row>
    <row r="36" spans="1:31" ht="45" customHeight="1" x14ac:dyDescent="0.35">
      <c r="B36" s="32"/>
      <c r="C36" s="39"/>
      <c r="D36" s="193" t="s">
        <v>228</v>
      </c>
      <c r="E36" s="194"/>
      <c r="F36" s="40" t="s">
        <v>229</v>
      </c>
      <c r="G36" s="40" t="s">
        <v>230</v>
      </c>
      <c r="H36" s="40" t="s">
        <v>231</v>
      </c>
      <c r="I36" s="40" t="s">
        <v>232</v>
      </c>
      <c r="J36" s="40" t="s">
        <v>233</v>
      </c>
      <c r="K36" s="40" t="s">
        <v>234</v>
      </c>
      <c r="L36" s="40" t="s">
        <v>235</v>
      </c>
      <c r="M36" s="40" t="s">
        <v>236</v>
      </c>
      <c r="N36" s="40" t="s">
        <v>237</v>
      </c>
      <c r="O36" s="40" t="s">
        <v>238</v>
      </c>
      <c r="P36" s="40" t="s">
        <v>239</v>
      </c>
      <c r="Q36" s="40" t="s">
        <v>240</v>
      </c>
      <c r="R36" s="40" t="s">
        <v>241</v>
      </c>
      <c r="S36" s="40" t="s">
        <v>242</v>
      </c>
      <c r="T36" s="40" t="s">
        <v>243</v>
      </c>
      <c r="U36" s="40" t="s">
        <v>244</v>
      </c>
      <c r="V36" s="40" t="s">
        <v>245</v>
      </c>
      <c r="W36" s="40" t="s">
        <v>246</v>
      </c>
      <c r="X36" s="40" t="s">
        <v>247</v>
      </c>
      <c r="Y36" s="40" t="s">
        <v>248</v>
      </c>
      <c r="Z36" s="40" t="s">
        <v>249</v>
      </c>
      <c r="AA36" s="42" t="s">
        <v>250</v>
      </c>
    </row>
    <row r="37" spans="1:31" x14ac:dyDescent="0.35">
      <c r="A37" s="107"/>
      <c r="B37" s="119" t="s">
        <v>226</v>
      </c>
      <c r="C37" s="41" t="s">
        <v>254</v>
      </c>
      <c r="D37" s="190"/>
      <c r="E37" s="191"/>
      <c r="F37" s="116"/>
      <c r="G37" s="116"/>
      <c r="H37" s="41" t="str">
        <f>"LH_LIF_SCRTLC_" &amp; $C37 &amp; "_" &amp; H$36</f>
        <v>LH_LIF_SCRTLC_R1_C4</v>
      </c>
      <c r="I37" s="41" t="str">
        <f t="shared" ref="I37:J39" si="6">"LH_LIF_SPRTLC_" &amp; $C37 &amp; "_" &amp; I$36</f>
        <v>LH_LIF_SPRTLC_R1_C5</v>
      </c>
      <c r="J37" s="41" t="str">
        <f t="shared" si="6"/>
        <v>LH_LIF_SPRTLC_R1_C6</v>
      </c>
      <c r="K37" s="41" t="str">
        <f t="shared" ref="K37:Z39" si="7">"LH_LIF_PCTTLC_" &amp; $C37 &amp; "_" &amp; K$36</f>
        <v>LH_LIF_PCTTLC_R1_C7</v>
      </c>
      <c r="L37" s="41" t="str">
        <f t="shared" si="7"/>
        <v>LH_LIF_PCTTLC_R1_C8</v>
      </c>
      <c r="M37" s="41" t="str">
        <f t="shared" si="7"/>
        <v>LH_LIF_PCTTLC_R1_C9</v>
      </c>
      <c r="N37" s="41" t="str">
        <f t="shared" si="7"/>
        <v>LH_LIF_PCTTLC_R1_C10</v>
      </c>
      <c r="O37" s="41" t="str">
        <f t="shared" si="7"/>
        <v>LH_LIF_PCTTLC_R1_C11</v>
      </c>
      <c r="P37" s="41" t="str">
        <f t="shared" si="7"/>
        <v>LH_LIF_PCTTLC_R1_C12</v>
      </c>
      <c r="Q37" s="41" t="str">
        <f t="shared" si="7"/>
        <v>LH_LIF_PCTTLC_R1_C13</v>
      </c>
      <c r="R37" s="41" t="str">
        <f t="shared" si="7"/>
        <v>LH_LIF_PCTTLC_R1_C14</v>
      </c>
      <c r="S37" s="41" t="str">
        <f t="shared" si="7"/>
        <v>LH_LIF_PCTTLC_R1_C15</v>
      </c>
      <c r="T37" s="41" t="str">
        <f t="shared" si="7"/>
        <v>LH_LIF_PCTTLC_R1_C16</v>
      </c>
      <c r="U37" s="41" t="str">
        <f t="shared" si="7"/>
        <v>LH_LIF_PCTTLC_R1_C17</v>
      </c>
      <c r="V37" s="41" t="str">
        <f t="shared" si="7"/>
        <v>LH_LIF_PCTTLC_R1_C18</v>
      </c>
      <c r="W37" s="41" t="str">
        <f t="shared" si="7"/>
        <v>LH_LIF_PCTTLC_R1_C19</v>
      </c>
      <c r="X37" s="41" t="str">
        <f t="shared" si="7"/>
        <v>LH_LIF_PCTTLC_R1_C20</v>
      </c>
      <c r="Y37" s="41" t="str">
        <f t="shared" si="7"/>
        <v>LH_LIF_PCTTLC_R1_C21</v>
      </c>
      <c r="Z37" s="41" t="str">
        <f t="shared" si="7"/>
        <v>LH_LIF_PCTTLC_R1_C22</v>
      </c>
      <c r="AA37" s="43" t="str">
        <f t="shared" ref="U37:AA39" si="8">"LH_LIF_PCTTLC_" &amp; $C37 &amp; "_" &amp; AA$36</f>
        <v>LH_LIF_PCTTLC_R1_C23</v>
      </c>
    </row>
    <row r="38" spans="1:31" x14ac:dyDescent="0.35">
      <c r="A38" s="107"/>
      <c r="B38" s="119" t="s">
        <v>225</v>
      </c>
      <c r="C38" s="41" t="s">
        <v>255</v>
      </c>
      <c r="D38" s="190"/>
      <c r="E38" s="191"/>
      <c r="F38" s="116"/>
      <c r="G38" s="116"/>
      <c r="H38" s="41" t="str">
        <f>"LH_LIF_SCRTLC_" &amp; $C38 &amp; "_" &amp; H$36</f>
        <v>LH_LIF_SCRTLC_R2_C4</v>
      </c>
      <c r="I38" s="41" t="str">
        <f t="shared" si="6"/>
        <v>LH_LIF_SPRTLC_R2_C5</v>
      </c>
      <c r="J38" s="41" t="str">
        <f t="shared" si="6"/>
        <v>LH_LIF_SPRTLC_R2_C6</v>
      </c>
      <c r="K38" s="41" t="str">
        <f t="shared" si="7"/>
        <v>LH_LIF_PCTTLC_R2_C7</v>
      </c>
      <c r="L38" s="41" t="str">
        <f t="shared" si="7"/>
        <v>LH_LIF_PCTTLC_R2_C8</v>
      </c>
      <c r="M38" s="41" t="str">
        <f t="shared" si="7"/>
        <v>LH_LIF_PCTTLC_R2_C9</v>
      </c>
      <c r="N38" s="41" t="str">
        <f t="shared" si="7"/>
        <v>LH_LIF_PCTTLC_R2_C10</v>
      </c>
      <c r="O38" s="41" t="str">
        <f t="shared" si="7"/>
        <v>LH_LIF_PCTTLC_R2_C11</v>
      </c>
      <c r="P38" s="41" t="str">
        <f t="shared" si="7"/>
        <v>LH_LIF_PCTTLC_R2_C12</v>
      </c>
      <c r="Q38" s="41" t="str">
        <f t="shared" si="7"/>
        <v>LH_LIF_PCTTLC_R2_C13</v>
      </c>
      <c r="R38" s="41" t="str">
        <f t="shared" si="7"/>
        <v>LH_LIF_PCTTLC_R2_C14</v>
      </c>
      <c r="S38" s="41" t="str">
        <f t="shared" si="7"/>
        <v>LH_LIF_PCTTLC_R2_C15</v>
      </c>
      <c r="T38" s="41" t="str">
        <f t="shared" si="7"/>
        <v>LH_LIF_PCTTLC_R2_C16</v>
      </c>
      <c r="U38" s="41" t="str">
        <f t="shared" si="8"/>
        <v>LH_LIF_PCTTLC_R2_C17</v>
      </c>
      <c r="V38" s="41" t="str">
        <f t="shared" si="8"/>
        <v>LH_LIF_PCTTLC_R2_C18</v>
      </c>
      <c r="W38" s="41" t="str">
        <f t="shared" si="8"/>
        <v>LH_LIF_PCTTLC_R2_C19</v>
      </c>
      <c r="X38" s="41" t="str">
        <f t="shared" si="8"/>
        <v>LH_LIF_PCTTLC_R2_C20</v>
      </c>
      <c r="Y38" s="41" t="str">
        <f t="shared" si="8"/>
        <v>LH_LIF_PCTTLC_R2_C21</v>
      </c>
      <c r="Z38" s="41" t="str">
        <f t="shared" si="8"/>
        <v>LH_LIF_PCTTLC_R2_C22</v>
      </c>
      <c r="AA38" s="43" t="str">
        <f t="shared" si="8"/>
        <v>LH_LIF_PCTTLC_R2_C23</v>
      </c>
    </row>
    <row r="39" spans="1:31" x14ac:dyDescent="0.35">
      <c r="A39" s="107"/>
      <c r="B39" s="25" t="s">
        <v>227</v>
      </c>
      <c r="C39" s="41" t="s">
        <v>256</v>
      </c>
      <c r="D39" s="188" t="str">
        <f>"LH_LIF_EXPTLC_" &amp; $C39 &amp; "_" &amp; D$36</f>
        <v>LH_LIF_EXPTLC_R3_C1</v>
      </c>
      <c r="E39" s="189"/>
      <c r="F39" s="41" t="str">
        <f>"LH_LIF_EXPTLC_" &amp; $C39 &amp; "_" &amp; F$36</f>
        <v>LH_LIF_EXPTLC_R3_C2</v>
      </c>
      <c r="G39" s="41" t="str">
        <f>"LH_LIF_EXPTLC_" &amp; $C39 &amp; "_" &amp; G$36</f>
        <v>LH_LIF_EXPTLC_R3_C3</v>
      </c>
      <c r="H39" s="41" t="str">
        <f>"LH_LIF_SCRTLC_" &amp; $C39 &amp; "_" &amp; H$36</f>
        <v>LH_LIF_SCRTLC_R3_C4</v>
      </c>
      <c r="I39" s="41" t="str">
        <f t="shared" si="6"/>
        <v>LH_LIF_SPRTLC_R3_C5</v>
      </c>
      <c r="J39" s="41" t="str">
        <f t="shared" si="6"/>
        <v>LH_LIF_SPRTLC_R3_C6</v>
      </c>
      <c r="K39" s="41" t="str">
        <f t="shared" si="7"/>
        <v>LH_LIF_PCTTLC_R3_C7</v>
      </c>
      <c r="L39" s="41" t="str">
        <f t="shared" si="7"/>
        <v>LH_LIF_PCTTLC_R3_C8</v>
      </c>
      <c r="M39" s="41" t="str">
        <f t="shared" si="7"/>
        <v>LH_LIF_PCTTLC_R3_C9</v>
      </c>
      <c r="N39" s="41" t="str">
        <f t="shared" si="7"/>
        <v>LH_LIF_PCTTLC_R3_C10</v>
      </c>
      <c r="O39" s="41" t="str">
        <f t="shared" si="7"/>
        <v>LH_LIF_PCTTLC_R3_C11</v>
      </c>
      <c r="P39" s="41" t="str">
        <f t="shared" si="7"/>
        <v>LH_LIF_PCTTLC_R3_C12</v>
      </c>
      <c r="Q39" s="41" t="str">
        <f t="shared" si="7"/>
        <v>LH_LIF_PCTTLC_R3_C13</v>
      </c>
      <c r="R39" s="41" t="str">
        <f t="shared" si="7"/>
        <v>LH_LIF_PCTTLC_R3_C14</v>
      </c>
      <c r="S39" s="41" t="str">
        <f t="shared" si="7"/>
        <v>LH_LIF_PCTTLC_R3_C15</v>
      </c>
      <c r="T39" s="41" t="str">
        <f t="shared" si="7"/>
        <v>LH_LIF_PCTTLC_R3_C16</v>
      </c>
      <c r="U39" s="41" t="str">
        <f t="shared" si="8"/>
        <v>LH_LIF_PCTTLC_R3_C17</v>
      </c>
      <c r="V39" s="41" t="str">
        <f t="shared" si="8"/>
        <v>LH_LIF_PCTTLC_R3_C18</v>
      </c>
      <c r="W39" s="41" t="str">
        <f t="shared" si="8"/>
        <v>LH_LIF_PCTTLC_R3_C19</v>
      </c>
      <c r="X39" s="41" t="str">
        <f t="shared" si="8"/>
        <v>LH_LIF_PCTTLC_R3_C20</v>
      </c>
      <c r="Y39" s="41" t="str">
        <f t="shared" si="8"/>
        <v>LH_LIF_PCTTLC_R3_C21</v>
      </c>
      <c r="Z39" s="41" t="str">
        <f t="shared" si="8"/>
        <v>LH_LIF_PCTTLC_R3_C22</v>
      </c>
      <c r="AA39" s="43" t="str">
        <f t="shared" si="8"/>
        <v>LH_LIF_PCTTLC_R3_C23</v>
      </c>
    </row>
    <row r="40" spans="1:31" x14ac:dyDescent="0.35">
      <c r="A40" s="107"/>
      <c r="B40" s="17"/>
      <c r="C40" s="12"/>
      <c r="D40" s="118"/>
      <c r="E40" s="118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</row>
    <row r="41" spans="1:31" x14ac:dyDescent="0.35">
      <c r="A41" s="107"/>
      <c r="B41" s="17"/>
      <c r="C41" s="12"/>
      <c r="D41" s="118"/>
      <c r="E41" s="118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</row>
    <row r="42" spans="1:31" x14ac:dyDescent="0.35">
      <c r="A42" s="115" t="s">
        <v>425</v>
      </c>
      <c r="B42" s="48"/>
      <c r="C42" s="48"/>
      <c r="D42" s="49" t="s">
        <v>228</v>
      </c>
      <c r="E42" s="48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</row>
    <row r="43" spans="1:31" x14ac:dyDescent="0.35">
      <c r="A43" s="107"/>
      <c r="B43" s="67" t="s">
        <v>311</v>
      </c>
      <c r="C43" s="50" t="s">
        <v>254</v>
      </c>
      <c r="D43" s="49" t="str">
        <f>"LH_QUE_XXX_" &amp; $C43 &amp; "_" &amp; C$42</f>
        <v>LH_QUE_XXX_R1_</v>
      </c>
      <c r="E43" s="51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</row>
    <row r="44" spans="1:31" x14ac:dyDescent="0.35">
      <c r="A44" s="107"/>
      <c r="B44" s="17"/>
      <c r="C44" s="17"/>
      <c r="D44" s="17"/>
      <c r="E44" s="17"/>
      <c r="F44" s="17"/>
      <c r="G44" s="17"/>
      <c r="H44" s="109"/>
      <c r="I44" s="73"/>
      <c r="J44" s="73"/>
      <c r="K44" s="73"/>
      <c r="L44" s="73"/>
      <c r="M44" s="73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</row>
    <row r="45" spans="1:31" x14ac:dyDescent="0.35">
      <c r="A45" s="115" t="s">
        <v>426</v>
      </c>
      <c r="B45" s="192" t="s">
        <v>312</v>
      </c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</row>
    <row r="46" spans="1:31" ht="45" customHeight="1" x14ac:dyDescent="0.35">
      <c r="B46" s="15"/>
      <c r="C46" s="38"/>
      <c r="D46" s="159" t="s">
        <v>214</v>
      </c>
      <c r="E46" s="161"/>
      <c r="F46" s="16" t="s">
        <v>213</v>
      </c>
      <c r="G46" s="16" t="s">
        <v>211</v>
      </c>
      <c r="H46" s="16" t="s">
        <v>153</v>
      </c>
      <c r="I46" s="16" t="s">
        <v>26</v>
      </c>
      <c r="J46" s="16" t="s">
        <v>27</v>
      </c>
      <c r="K46" s="95">
        <v>1E-3</v>
      </c>
      <c r="L46" s="95">
        <v>3.0000000000000001E-3</v>
      </c>
      <c r="M46" s="95">
        <v>5.0000000000000001E-3</v>
      </c>
      <c r="N46" s="95">
        <v>0.01</v>
      </c>
      <c r="O46" s="95">
        <v>2.5000000000000001E-2</v>
      </c>
      <c r="P46" s="95">
        <v>0.05</v>
      </c>
      <c r="Q46" s="95">
        <v>0.1</v>
      </c>
      <c r="R46" s="95">
        <v>0.25</v>
      </c>
      <c r="S46" s="95">
        <v>0.5</v>
      </c>
      <c r="T46" s="95">
        <v>0.75</v>
      </c>
      <c r="U46" s="95">
        <v>0.9</v>
      </c>
      <c r="V46" s="95">
        <v>0.95</v>
      </c>
      <c r="W46" s="95">
        <v>0.97499999999999998</v>
      </c>
      <c r="X46" s="95">
        <v>0.99</v>
      </c>
      <c r="Y46" s="95">
        <v>0.995</v>
      </c>
      <c r="Z46" s="95">
        <v>0.997</v>
      </c>
      <c r="AA46" s="95">
        <v>0.999</v>
      </c>
    </row>
    <row r="47" spans="1:31" ht="45" customHeight="1" x14ac:dyDescent="0.35">
      <c r="B47" s="38"/>
      <c r="C47" s="38"/>
      <c r="D47" s="96" t="s">
        <v>228</v>
      </c>
      <c r="E47" s="97" t="s">
        <v>229</v>
      </c>
      <c r="F47" s="40" t="s">
        <v>230</v>
      </c>
      <c r="G47" s="40" t="s">
        <v>231</v>
      </c>
      <c r="H47" s="40" t="s">
        <v>232</v>
      </c>
      <c r="I47" s="40" t="s">
        <v>233</v>
      </c>
      <c r="J47" s="40" t="s">
        <v>234</v>
      </c>
      <c r="K47" s="40" t="s">
        <v>235</v>
      </c>
      <c r="L47" s="40" t="s">
        <v>236</v>
      </c>
      <c r="M47" s="40" t="s">
        <v>237</v>
      </c>
      <c r="N47" s="40" t="s">
        <v>238</v>
      </c>
      <c r="O47" s="40" t="s">
        <v>239</v>
      </c>
      <c r="P47" s="40" t="s">
        <v>240</v>
      </c>
      <c r="Q47" s="40" t="s">
        <v>241</v>
      </c>
      <c r="R47" s="40" t="s">
        <v>242</v>
      </c>
      <c r="S47" s="40" t="s">
        <v>243</v>
      </c>
      <c r="T47" s="40" t="s">
        <v>244</v>
      </c>
      <c r="U47" s="40" t="s">
        <v>245</v>
      </c>
      <c r="V47" s="40" t="s">
        <v>246</v>
      </c>
      <c r="W47" s="40" t="s">
        <v>247</v>
      </c>
      <c r="X47" s="40" t="s">
        <v>248</v>
      </c>
      <c r="Y47" s="40" t="s">
        <v>249</v>
      </c>
      <c r="Z47" s="40" t="s">
        <v>250</v>
      </c>
      <c r="AA47" s="42" t="s">
        <v>251</v>
      </c>
    </row>
    <row r="48" spans="1:31" x14ac:dyDescent="0.35">
      <c r="B48" s="25" t="s">
        <v>154</v>
      </c>
      <c r="C48" s="41" t="s">
        <v>254</v>
      </c>
      <c r="D48" s="90" t="str">
        <f>"LH_HLT_EXP_" &amp; $C48 &amp; "_" &amp; D$47</f>
        <v>LH_HLT_EXP_R1_C1</v>
      </c>
      <c r="E48" s="116"/>
      <c r="F48" s="41" t="str">
        <f t="shared" ref="F48:G63" si="9">"LH_HLT_EXP_" &amp; $C48 &amp; "_" &amp; F$47</f>
        <v>LH_HLT_EXP_R1_C3</v>
      </c>
      <c r="G48" s="41" t="str">
        <f t="shared" si="9"/>
        <v>LH_HLT_EXP_R1_C4</v>
      </c>
      <c r="H48" s="41" t="str">
        <f t="shared" ref="H48:H74" si="10">"LH_HLT_SCR_" &amp; $C48 &amp; "_" &amp; H$47</f>
        <v>LH_HLT_SCR_R1_C5</v>
      </c>
      <c r="I48" s="41" t="str">
        <f t="shared" ref="I48:J74" si="11">"LH_HLT_SPR_" &amp; $C48 &amp; "_" &amp; I$47</f>
        <v>LH_HLT_SPR_R1_C6</v>
      </c>
      <c r="J48" s="41" t="str">
        <f t="shared" si="11"/>
        <v>LH_HLT_SPR_R1_C7</v>
      </c>
      <c r="K48" s="41" t="str">
        <f t="shared" ref="K48:T54" si="12">"LH_HLT_PCT_" &amp; $C48 &amp; "_" &amp; K$47</f>
        <v>LH_HLT_PCT_R1_C8</v>
      </c>
      <c r="L48" s="41" t="str">
        <f t="shared" si="12"/>
        <v>LH_HLT_PCT_R1_C9</v>
      </c>
      <c r="M48" s="41" t="str">
        <f t="shared" si="12"/>
        <v>LH_HLT_PCT_R1_C10</v>
      </c>
      <c r="N48" s="41" t="str">
        <f t="shared" si="12"/>
        <v>LH_HLT_PCT_R1_C11</v>
      </c>
      <c r="O48" s="41" t="str">
        <f t="shared" si="12"/>
        <v>LH_HLT_PCT_R1_C12</v>
      </c>
      <c r="P48" s="41" t="str">
        <f t="shared" si="12"/>
        <v>LH_HLT_PCT_R1_C13</v>
      </c>
      <c r="Q48" s="41" t="str">
        <f t="shared" si="12"/>
        <v>LH_HLT_PCT_R1_C14</v>
      </c>
      <c r="R48" s="41" t="str">
        <f t="shared" si="12"/>
        <v>LH_HLT_PCT_R1_C15</v>
      </c>
      <c r="S48" s="41" t="str">
        <f t="shared" si="12"/>
        <v>LH_HLT_PCT_R1_C16</v>
      </c>
      <c r="T48" s="41" t="str">
        <f t="shared" si="12"/>
        <v>LH_HLT_PCT_R1_C17</v>
      </c>
      <c r="U48" s="41" t="str">
        <f t="shared" ref="U48:AA54" si="13">"LH_HLT_PCT_" &amp; $C48 &amp; "_" &amp; U$47</f>
        <v>LH_HLT_PCT_R1_C18</v>
      </c>
      <c r="V48" s="41" t="str">
        <f t="shared" si="13"/>
        <v>LH_HLT_PCT_R1_C19</v>
      </c>
      <c r="W48" s="41" t="str">
        <f t="shared" si="13"/>
        <v>LH_HLT_PCT_R1_C20</v>
      </c>
      <c r="X48" s="41" t="str">
        <f t="shared" si="13"/>
        <v>LH_HLT_PCT_R1_C21</v>
      </c>
      <c r="Y48" s="41" t="str">
        <f t="shared" si="13"/>
        <v>LH_HLT_PCT_R1_C22</v>
      </c>
      <c r="Z48" s="41" t="str">
        <f t="shared" si="13"/>
        <v>LH_HLT_PCT_R1_C23</v>
      </c>
      <c r="AA48" s="43" t="str">
        <f t="shared" si="13"/>
        <v>LH_HLT_PCT_R1_C24</v>
      </c>
    </row>
    <row r="49" spans="1:27" x14ac:dyDescent="0.35">
      <c r="A49" s="107"/>
      <c r="B49" s="91" t="s">
        <v>161</v>
      </c>
      <c r="C49" s="41" t="s">
        <v>255</v>
      </c>
      <c r="D49" s="117"/>
      <c r="E49" s="117"/>
      <c r="F49" s="116"/>
      <c r="G49" s="116"/>
      <c r="H49" s="41" t="str">
        <f t="shared" si="10"/>
        <v>LH_HLT_SCR_R2_C5</v>
      </c>
      <c r="I49" s="41" t="str">
        <f t="shared" si="11"/>
        <v>LH_HLT_SPR_R2_C6</v>
      </c>
      <c r="J49" s="41" t="str">
        <f t="shared" si="11"/>
        <v>LH_HLT_SPR_R2_C7</v>
      </c>
      <c r="K49" s="41" t="str">
        <f t="shared" si="12"/>
        <v>LH_HLT_PCT_R2_C8</v>
      </c>
      <c r="L49" s="41" t="str">
        <f t="shared" si="12"/>
        <v>LH_HLT_PCT_R2_C9</v>
      </c>
      <c r="M49" s="41" t="str">
        <f t="shared" si="12"/>
        <v>LH_HLT_PCT_R2_C10</v>
      </c>
      <c r="N49" s="41" t="str">
        <f t="shared" si="12"/>
        <v>LH_HLT_PCT_R2_C11</v>
      </c>
      <c r="O49" s="41" t="str">
        <f t="shared" si="12"/>
        <v>LH_HLT_PCT_R2_C12</v>
      </c>
      <c r="P49" s="41" t="str">
        <f t="shared" si="12"/>
        <v>LH_HLT_PCT_R2_C13</v>
      </c>
      <c r="Q49" s="41" t="str">
        <f t="shared" si="12"/>
        <v>LH_HLT_PCT_R2_C14</v>
      </c>
      <c r="R49" s="41" t="str">
        <f t="shared" si="12"/>
        <v>LH_HLT_PCT_R2_C15</v>
      </c>
      <c r="S49" s="41" t="str">
        <f t="shared" si="12"/>
        <v>LH_HLT_PCT_R2_C16</v>
      </c>
      <c r="T49" s="41" t="str">
        <f t="shared" si="12"/>
        <v>LH_HLT_PCT_R2_C17</v>
      </c>
      <c r="U49" s="41" t="str">
        <f t="shared" si="13"/>
        <v>LH_HLT_PCT_R2_C18</v>
      </c>
      <c r="V49" s="41" t="str">
        <f t="shared" si="13"/>
        <v>LH_HLT_PCT_R2_C19</v>
      </c>
      <c r="W49" s="41" t="str">
        <f t="shared" si="13"/>
        <v>LH_HLT_PCT_R2_C20</v>
      </c>
      <c r="X49" s="41" t="str">
        <f t="shared" si="13"/>
        <v>LH_HLT_PCT_R2_C21</v>
      </c>
      <c r="Y49" s="41" t="str">
        <f t="shared" si="13"/>
        <v>LH_HLT_PCT_R2_C22</v>
      </c>
      <c r="Z49" s="41" t="str">
        <f t="shared" si="13"/>
        <v>LH_HLT_PCT_R2_C23</v>
      </c>
      <c r="AA49" s="43" t="str">
        <f t="shared" si="13"/>
        <v>LH_HLT_PCT_R2_C24</v>
      </c>
    </row>
    <row r="50" spans="1:27" x14ac:dyDescent="0.35">
      <c r="A50" s="107"/>
      <c r="B50" s="91" t="s">
        <v>162</v>
      </c>
      <c r="C50" s="41" t="s">
        <v>256</v>
      </c>
      <c r="D50" s="117"/>
      <c r="E50" s="117"/>
      <c r="F50" s="116"/>
      <c r="G50" s="116"/>
      <c r="H50" s="41" t="str">
        <f t="shared" si="10"/>
        <v>LH_HLT_SCR_R3_C5</v>
      </c>
      <c r="I50" s="41" t="str">
        <f t="shared" si="11"/>
        <v>LH_HLT_SPR_R3_C6</v>
      </c>
      <c r="J50" s="41" t="str">
        <f t="shared" si="11"/>
        <v>LH_HLT_SPR_R3_C7</v>
      </c>
      <c r="K50" s="41" t="str">
        <f t="shared" si="12"/>
        <v>LH_HLT_PCT_R3_C8</v>
      </c>
      <c r="L50" s="41" t="str">
        <f t="shared" si="12"/>
        <v>LH_HLT_PCT_R3_C9</v>
      </c>
      <c r="M50" s="41" t="str">
        <f t="shared" si="12"/>
        <v>LH_HLT_PCT_R3_C10</v>
      </c>
      <c r="N50" s="41" t="str">
        <f t="shared" si="12"/>
        <v>LH_HLT_PCT_R3_C11</v>
      </c>
      <c r="O50" s="41" t="str">
        <f t="shared" si="12"/>
        <v>LH_HLT_PCT_R3_C12</v>
      </c>
      <c r="P50" s="41" t="str">
        <f t="shared" si="12"/>
        <v>LH_HLT_PCT_R3_C13</v>
      </c>
      <c r="Q50" s="41" t="str">
        <f t="shared" si="12"/>
        <v>LH_HLT_PCT_R3_C14</v>
      </c>
      <c r="R50" s="41" t="str">
        <f t="shared" si="12"/>
        <v>LH_HLT_PCT_R3_C15</v>
      </c>
      <c r="S50" s="41" t="str">
        <f t="shared" si="12"/>
        <v>LH_HLT_PCT_R3_C16</v>
      </c>
      <c r="T50" s="41" t="str">
        <f t="shared" si="12"/>
        <v>LH_HLT_PCT_R3_C17</v>
      </c>
      <c r="U50" s="41" t="str">
        <f t="shared" si="13"/>
        <v>LH_HLT_PCT_R3_C18</v>
      </c>
      <c r="V50" s="41" t="str">
        <f t="shared" si="13"/>
        <v>LH_HLT_PCT_R3_C19</v>
      </c>
      <c r="W50" s="41" t="str">
        <f t="shared" si="13"/>
        <v>LH_HLT_PCT_R3_C20</v>
      </c>
      <c r="X50" s="41" t="str">
        <f t="shared" si="13"/>
        <v>LH_HLT_PCT_R3_C21</v>
      </c>
      <c r="Y50" s="41" t="str">
        <f t="shared" si="13"/>
        <v>LH_HLT_PCT_R3_C22</v>
      </c>
      <c r="Z50" s="41" t="str">
        <f t="shared" si="13"/>
        <v>LH_HLT_PCT_R3_C23</v>
      </c>
      <c r="AA50" s="43" t="str">
        <f t="shared" si="13"/>
        <v>LH_HLT_PCT_R3_C24</v>
      </c>
    </row>
    <row r="51" spans="1:27" x14ac:dyDescent="0.35">
      <c r="A51" s="107"/>
      <c r="B51" s="91" t="s">
        <v>163</v>
      </c>
      <c r="C51" s="41" t="s">
        <v>257</v>
      </c>
      <c r="D51" s="117"/>
      <c r="E51" s="117"/>
      <c r="F51" s="116"/>
      <c r="G51" s="116"/>
      <c r="H51" s="41" t="str">
        <f t="shared" si="10"/>
        <v>LH_HLT_SCR_R4_C5</v>
      </c>
      <c r="I51" s="41" t="str">
        <f t="shared" si="11"/>
        <v>LH_HLT_SPR_R4_C6</v>
      </c>
      <c r="J51" s="41" t="str">
        <f t="shared" si="11"/>
        <v>LH_HLT_SPR_R4_C7</v>
      </c>
      <c r="K51" s="41" t="str">
        <f t="shared" si="12"/>
        <v>LH_HLT_PCT_R4_C8</v>
      </c>
      <c r="L51" s="41" t="str">
        <f t="shared" si="12"/>
        <v>LH_HLT_PCT_R4_C9</v>
      </c>
      <c r="M51" s="41" t="str">
        <f t="shared" si="12"/>
        <v>LH_HLT_PCT_R4_C10</v>
      </c>
      <c r="N51" s="41" t="str">
        <f t="shared" si="12"/>
        <v>LH_HLT_PCT_R4_C11</v>
      </c>
      <c r="O51" s="41" t="str">
        <f t="shared" si="12"/>
        <v>LH_HLT_PCT_R4_C12</v>
      </c>
      <c r="P51" s="41" t="str">
        <f t="shared" si="12"/>
        <v>LH_HLT_PCT_R4_C13</v>
      </c>
      <c r="Q51" s="41" t="str">
        <f t="shared" si="12"/>
        <v>LH_HLT_PCT_R4_C14</v>
      </c>
      <c r="R51" s="41" t="str">
        <f t="shared" si="12"/>
        <v>LH_HLT_PCT_R4_C15</v>
      </c>
      <c r="S51" s="41" t="str">
        <f t="shared" si="12"/>
        <v>LH_HLT_PCT_R4_C16</v>
      </c>
      <c r="T51" s="41" t="str">
        <f t="shared" si="12"/>
        <v>LH_HLT_PCT_R4_C17</v>
      </c>
      <c r="U51" s="41" t="str">
        <f t="shared" si="13"/>
        <v>LH_HLT_PCT_R4_C18</v>
      </c>
      <c r="V51" s="41" t="str">
        <f t="shared" si="13"/>
        <v>LH_HLT_PCT_R4_C19</v>
      </c>
      <c r="W51" s="41" t="str">
        <f t="shared" si="13"/>
        <v>LH_HLT_PCT_R4_C20</v>
      </c>
      <c r="X51" s="41" t="str">
        <f t="shared" si="13"/>
        <v>LH_HLT_PCT_R4_C21</v>
      </c>
      <c r="Y51" s="41" t="str">
        <f t="shared" si="13"/>
        <v>LH_HLT_PCT_R4_C22</v>
      </c>
      <c r="Z51" s="41" t="str">
        <f t="shared" si="13"/>
        <v>LH_HLT_PCT_R4_C23</v>
      </c>
      <c r="AA51" s="43" t="str">
        <f t="shared" si="13"/>
        <v>LH_HLT_PCT_R4_C24</v>
      </c>
    </row>
    <row r="52" spans="1:27" x14ac:dyDescent="0.35">
      <c r="A52" s="107"/>
      <c r="B52" s="92" t="s">
        <v>206</v>
      </c>
      <c r="C52" s="41" t="s">
        <v>258</v>
      </c>
      <c r="D52" s="117"/>
      <c r="E52" s="117"/>
      <c r="F52" s="116"/>
      <c r="G52" s="116"/>
      <c r="H52" s="41" t="str">
        <f t="shared" si="10"/>
        <v>LH_HLT_SCR_R5_C5</v>
      </c>
      <c r="I52" s="41" t="str">
        <f t="shared" si="11"/>
        <v>LH_HLT_SPR_R5_C6</v>
      </c>
      <c r="J52" s="41" t="str">
        <f t="shared" si="11"/>
        <v>LH_HLT_SPR_R5_C7</v>
      </c>
      <c r="K52" s="41" t="str">
        <f t="shared" si="12"/>
        <v>LH_HLT_PCT_R5_C8</v>
      </c>
      <c r="L52" s="41" t="str">
        <f t="shared" si="12"/>
        <v>LH_HLT_PCT_R5_C9</v>
      </c>
      <c r="M52" s="41" t="str">
        <f t="shared" si="12"/>
        <v>LH_HLT_PCT_R5_C10</v>
      </c>
      <c r="N52" s="41" t="str">
        <f t="shared" si="12"/>
        <v>LH_HLT_PCT_R5_C11</v>
      </c>
      <c r="O52" s="41" t="str">
        <f t="shared" si="12"/>
        <v>LH_HLT_PCT_R5_C12</v>
      </c>
      <c r="P52" s="41" t="str">
        <f t="shared" si="12"/>
        <v>LH_HLT_PCT_R5_C13</v>
      </c>
      <c r="Q52" s="41" t="str">
        <f t="shared" si="12"/>
        <v>LH_HLT_PCT_R5_C14</v>
      </c>
      <c r="R52" s="41" t="str">
        <f t="shared" si="12"/>
        <v>LH_HLT_PCT_R5_C15</v>
      </c>
      <c r="S52" s="41" t="str">
        <f t="shared" si="12"/>
        <v>LH_HLT_PCT_R5_C16</v>
      </c>
      <c r="T52" s="41" t="str">
        <f t="shared" si="12"/>
        <v>LH_HLT_PCT_R5_C17</v>
      </c>
      <c r="U52" s="41" t="str">
        <f t="shared" si="13"/>
        <v>LH_HLT_PCT_R5_C18</v>
      </c>
      <c r="V52" s="41" t="str">
        <f t="shared" si="13"/>
        <v>LH_HLT_PCT_R5_C19</v>
      </c>
      <c r="W52" s="41" t="str">
        <f t="shared" si="13"/>
        <v>LH_HLT_PCT_R5_C20</v>
      </c>
      <c r="X52" s="41" t="str">
        <f t="shared" si="13"/>
        <v>LH_HLT_PCT_R5_C21</v>
      </c>
      <c r="Y52" s="41" t="str">
        <f t="shared" si="13"/>
        <v>LH_HLT_PCT_R5_C22</v>
      </c>
      <c r="Z52" s="41" t="str">
        <f t="shared" si="13"/>
        <v>LH_HLT_PCT_R5_C23</v>
      </c>
      <c r="AA52" s="43" t="str">
        <f t="shared" si="13"/>
        <v>LH_HLT_PCT_R5_C24</v>
      </c>
    </row>
    <row r="53" spans="1:27" x14ac:dyDescent="0.35">
      <c r="B53" s="25" t="s">
        <v>155</v>
      </c>
      <c r="C53" s="41" t="s">
        <v>259</v>
      </c>
      <c r="D53" s="90" t="str">
        <f>"LH_HLT_EXP_" &amp; $C53 &amp; "_" &amp; D$47</f>
        <v>LH_HLT_EXP_R6_C1</v>
      </c>
      <c r="E53" s="116"/>
      <c r="F53" s="41" t="str">
        <f t="shared" si="9"/>
        <v>LH_HLT_EXP_R6_C3</v>
      </c>
      <c r="G53" s="41" t="str">
        <f t="shared" si="9"/>
        <v>LH_HLT_EXP_R6_C4</v>
      </c>
      <c r="H53" s="41" t="str">
        <f t="shared" si="10"/>
        <v>LH_HLT_SCR_R6_C5</v>
      </c>
      <c r="I53" s="41" t="str">
        <f t="shared" si="11"/>
        <v>LH_HLT_SPR_R6_C6</v>
      </c>
      <c r="J53" s="41" t="str">
        <f t="shared" si="11"/>
        <v>LH_HLT_SPR_R6_C7</v>
      </c>
      <c r="K53" s="41" t="str">
        <f t="shared" si="12"/>
        <v>LH_HLT_PCT_R6_C8</v>
      </c>
      <c r="L53" s="41" t="str">
        <f t="shared" si="12"/>
        <v>LH_HLT_PCT_R6_C9</v>
      </c>
      <c r="M53" s="41" t="str">
        <f t="shared" si="12"/>
        <v>LH_HLT_PCT_R6_C10</v>
      </c>
      <c r="N53" s="41" t="str">
        <f t="shared" si="12"/>
        <v>LH_HLT_PCT_R6_C11</v>
      </c>
      <c r="O53" s="41" t="str">
        <f t="shared" si="12"/>
        <v>LH_HLT_PCT_R6_C12</v>
      </c>
      <c r="P53" s="41" t="str">
        <f t="shared" si="12"/>
        <v>LH_HLT_PCT_R6_C13</v>
      </c>
      <c r="Q53" s="41" t="str">
        <f t="shared" si="12"/>
        <v>LH_HLT_PCT_R6_C14</v>
      </c>
      <c r="R53" s="41" t="str">
        <f t="shared" si="12"/>
        <v>LH_HLT_PCT_R6_C15</v>
      </c>
      <c r="S53" s="41" t="str">
        <f t="shared" si="12"/>
        <v>LH_HLT_PCT_R6_C16</v>
      </c>
      <c r="T53" s="41" t="str">
        <f t="shared" si="12"/>
        <v>LH_HLT_PCT_R6_C17</v>
      </c>
      <c r="U53" s="41" t="str">
        <f t="shared" si="13"/>
        <v>LH_HLT_PCT_R6_C18</v>
      </c>
      <c r="V53" s="41" t="str">
        <f t="shared" si="13"/>
        <v>LH_HLT_PCT_R6_C19</v>
      </c>
      <c r="W53" s="41" t="str">
        <f t="shared" si="13"/>
        <v>LH_HLT_PCT_R6_C20</v>
      </c>
      <c r="X53" s="41" t="str">
        <f t="shared" si="13"/>
        <v>LH_HLT_PCT_R6_C21</v>
      </c>
      <c r="Y53" s="41" t="str">
        <f t="shared" si="13"/>
        <v>LH_HLT_PCT_R6_C22</v>
      </c>
      <c r="Z53" s="41" t="str">
        <f t="shared" si="13"/>
        <v>LH_HLT_PCT_R6_C23</v>
      </c>
      <c r="AA53" s="43" t="str">
        <f t="shared" si="13"/>
        <v>LH_HLT_PCT_R6_C24</v>
      </c>
    </row>
    <row r="54" spans="1:27" x14ac:dyDescent="0.35">
      <c r="A54" s="107"/>
      <c r="B54" s="91" t="s">
        <v>161</v>
      </c>
      <c r="C54" s="41" t="s">
        <v>260</v>
      </c>
      <c r="D54" s="117"/>
      <c r="E54" s="117"/>
      <c r="F54" s="116"/>
      <c r="G54" s="116"/>
      <c r="H54" s="41" t="str">
        <f t="shared" si="10"/>
        <v>LH_HLT_SCR_R7_C5</v>
      </c>
      <c r="I54" s="41" t="str">
        <f t="shared" si="11"/>
        <v>LH_HLT_SPR_R7_C6</v>
      </c>
      <c r="J54" s="41" t="str">
        <f t="shared" si="11"/>
        <v>LH_HLT_SPR_R7_C7</v>
      </c>
      <c r="K54" s="41" t="str">
        <f t="shared" si="12"/>
        <v>LH_HLT_PCT_R7_C8</v>
      </c>
      <c r="L54" s="41" t="str">
        <f t="shared" si="12"/>
        <v>LH_HLT_PCT_R7_C9</v>
      </c>
      <c r="M54" s="41" t="str">
        <f t="shared" si="12"/>
        <v>LH_HLT_PCT_R7_C10</v>
      </c>
      <c r="N54" s="41" t="str">
        <f t="shared" si="12"/>
        <v>LH_HLT_PCT_R7_C11</v>
      </c>
      <c r="O54" s="41" t="str">
        <f t="shared" si="12"/>
        <v>LH_HLT_PCT_R7_C12</v>
      </c>
      <c r="P54" s="41" t="str">
        <f t="shared" si="12"/>
        <v>LH_HLT_PCT_R7_C13</v>
      </c>
      <c r="Q54" s="41" t="str">
        <f t="shared" si="12"/>
        <v>LH_HLT_PCT_R7_C14</v>
      </c>
      <c r="R54" s="41" t="str">
        <f t="shared" si="12"/>
        <v>LH_HLT_PCT_R7_C15</v>
      </c>
      <c r="S54" s="41" t="str">
        <f t="shared" si="12"/>
        <v>LH_HLT_PCT_R7_C16</v>
      </c>
      <c r="T54" s="41" t="str">
        <f t="shared" si="12"/>
        <v>LH_HLT_PCT_R7_C17</v>
      </c>
      <c r="U54" s="41" t="str">
        <f t="shared" si="13"/>
        <v>LH_HLT_PCT_R7_C18</v>
      </c>
      <c r="V54" s="41" t="str">
        <f t="shared" si="13"/>
        <v>LH_HLT_PCT_R7_C19</v>
      </c>
      <c r="W54" s="41" t="str">
        <f t="shared" si="13"/>
        <v>LH_HLT_PCT_R7_C20</v>
      </c>
      <c r="X54" s="41" t="str">
        <f t="shared" si="13"/>
        <v>LH_HLT_PCT_R7_C21</v>
      </c>
      <c r="Y54" s="41" t="str">
        <f t="shared" si="13"/>
        <v>LH_HLT_PCT_R7_C22</v>
      </c>
      <c r="Z54" s="41" t="str">
        <f t="shared" si="13"/>
        <v>LH_HLT_PCT_R7_C23</v>
      </c>
      <c r="AA54" s="43" t="str">
        <f t="shared" si="13"/>
        <v>LH_HLT_PCT_R7_C24</v>
      </c>
    </row>
    <row r="55" spans="1:27" x14ac:dyDescent="0.35">
      <c r="A55" s="107"/>
      <c r="B55" s="91" t="s">
        <v>162</v>
      </c>
      <c r="C55" s="41" t="s">
        <v>261</v>
      </c>
      <c r="D55" s="117"/>
      <c r="E55" s="117"/>
      <c r="F55" s="116"/>
      <c r="G55" s="116"/>
      <c r="H55" s="41" t="str">
        <f t="shared" si="10"/>
        <v>LH_HLT_SCR_R8_C5</v>
      </c>
      <c r="I55" s="41" t="str">
        <f t="shared" si="11"/>
        <v>LH_HLT_SPR_R8_C6</v>
      </c>
      <c r="J55" s="41" t="str">
        <f t="shared" si="11"/>
        <v>LH_HLT_SPR_R8_C7</v>
      </c>
      <c r="K55" s="41" t="str">
        <f t="shared" ref="K55:W55" si="14">"LH_HLT_PCT_" &amp; $C55 &amp; "_" &amp; K$47</f>
        <v>LH_HLT_PCT_R8_C8</v>
      </c>
      <c r="L55" s="41" t="str">
        <f t="shared" si="14"/>
        <v>LH_HLT_PCT_R8_C9</v>
      </c>
      <c r="M55" s="41" t="str">
        <f t="shared" si="14"/>
        <v>LH_HLT_PCT_R8_C10</v>
      </c>
      <c r="N55" s="41" t="str">
        <f t="shared" si="14"/>
        <v>LH_HLT_PCT_R8_C11</v>
      </c>
      <c r="O55" s="41" t="str">
        <f t="shared" si="14"/>
        <v>LH_HLT_PCT_R8_C12</v>
      </c>
      <c r="P55" s="41" t="str">
        <f t="shared" si="14"/>
        <v>LH_HLT_PCT_R8_C13</v>
      </c>
      <c r="Q55" s="41" t="str">
        <f t="shared" si="14"/>
        <v>LH_HLT_PCT_R8_C14</v>
      </c>
      <c r="R55" s="41" t="str">
        <f t="shared" si="14"/>
        <v>LH_HLT_PCT_R8_C15</v>
      </c>
      <c r="S55" s="41" t="str">
        <f t="shared" si="14"/>
        <v>LH_HLT_PCT_R8_C16</v>
      </c>
      <c r="T55" s="41" t="str">
        <f t="shared" si="14"/>
        <v>LH_HLT_PCT_R8_C17</v>
      </c>
      <c r="U55" s="41" t="str">
        <f t="shared" si="14"/>
        <v>LH_HLT_PCT_R8_C18</v>
      </c>
      <c r="V55" s="41" t="str">
        <f t="shared" si="14"/>
        <v>LH_HLT_PCT_R8_C19</v>
      </c>
      <c r="W55" s="41" t="str">
        <f t="shared" si="14"/>
        <v>LH_HLT_PCT_R8_C20</v>
      </c>
      <c r="X55" s="41" t="str">
        <f t="shared" ref="K55:Z71" si="15">"LH_HLT_PCT_" &amp; $C55 &amp; "_" &amp; X$47</f>
        <v>LH_HLT_PCT_R8_C21</v>
      </c>
      <c r="Y55" s="41" t="str">
        <f t="shared" si="15"/>
        <v>LH_HLT_PCT_R8_C22</v>
      </c>
      <c r="Z55" s="41" t="str">
        <f t="shared" si="15"/>
        <v>LH_HLT_PCT_R8_C23</v>
      </c>
      <c r="AA55" s="43" t="str">
        <f t="shared" ref="AA55:AA74" si="16">"LH_HLT_PCT_" &amp; $C55 &amp; "_" &amp; AA$47</f>
        <v>LH_HLT_PCT_R8_C24</v>
      </c>
    </row>
    <row r="56" spans="1:27" x14ac:dyDescent="0.35">
      <c r="A56" s="107"/>
      <c r="B56" s="91" t="s">
        <v>163</v>
      </c>
      <c r="C56" s="41" t="s">
        <v>262</v>
      </c>
      <c r="D56" s="117"/>
      <c r="E56" s="117"/>
      <c r="F56" s="116"/>
      <c r="G56" s="116"/>
      <c r="H56" s="41" t="str">
        <f t="shared" si="10"/>
        <v>LH_HLT_SCR_R9_C5</v>
      </c>
      <c r="I56" s="41" t="str">
        <f t="shared" si="11"/>
        <v>LH_HLT_SPR_R9_C6</v>
      </c>
      <c r="J56" s="41" t="str">
        <f t="shared" si="11"/>
        <v>LH_HLT_SPR_R9_C7</v>
      </c>
      <c r="K56" s="41" t="str">
        <f t="shared" si="15"/>
        <v>LH_HLT_PCT_R9_C8</v>
      </c>
      <c r="L56" s="41" t="str">
        <f t="shared" si="15"/>
        <v>LH_HLT_PCT_R9_C9</v>
      </c>
      <c r="M56" s="41" t="str">
        <f t="shared" si="15"/>
        <v>LH_HLT_PCT_R9_C10</v>
      </c>
      <c r="N56" s="41" t="str">
        <f t="shared" si="15"/>
        <v>LH_HLT_PCT_R9_C11</v>
      </c>
      <c r="O56" s="41" t="str">
        <f t="shared" si="15"/>
        <v>LH_HLT_PCT_R9_C12</v>
      </c>
      <c r="P56" s="41" t="str">
        <f t="shared" si="15"/>
        <v>LH_HLT_PCT_R9_C13</v>
      </c>
      <c r="Q56" s="41" t="str">
        <f t="shared" si="15"/>
        <v>LH_HLT_PCT_R9_C14</v>
      </c>
      <c r="R56" s="41" t="str">
        <f t="shared" si="15"/>
        <v>LH_HLT_PCT_R9_C15</v>
      </c>
      <c r="S56" s="41" t="str">
        <f t="shared" si="15"/>
        <v>LH_HLT_PCT_R9_C16</v>
      </c>
      <c r="T56" s="41" t="str">
        <f t="shared" si="15"/>
        <v>LH_HLT_PCT_R9_C17</v>
      </c>
      <c r="U56" s="41" t="str">
        <f t="shared" si="15"/>
        <v>LH_HLT_PCT_R9_C18</v>
      </c>
      <c r="V56" s="41" t="str">
        <f t="shared" si="15"/>
        <v>LH_HLT_PCT_R9_C19</v>
      </c>
      <c r="W56" s="41" t="str">
        <f t="shared" si="15"/>
        <v>LH_HLT_PCT_R9_C20</v>
      </c>
      <c r="X56" s="41" t="str">
        <f t="shared" si="15"/>
        <v>LH_HLT_PCT_R9_C21</v>
      </c>
      <c r="Y56" s="41" t="str">
        <f t="shared" si="15"/>
        <v>LH_HLT_PCT_R9_C22</v>
      </c>
      <c r="Z56" s="41" t="str">
        <f t="shared" si="15"/>
        <v>LH_HLT_PCT_R9_C23</v>
      </c>
      <c r="AA56" s="43" t="str">
        <f t="shared" si="16"/>
        <v>LH_HLT_PCT_R9_C24</v>
      </c>
    </row>
    <row r="57" spans="1:27" x14ac:dyDescent="0.35">
      <c r="A57" s="107"/>
      <c r="B57" s="92" t="s">
        <v>206</v>
      </c>
      <c r="C57" s="41" t="s">
        <v>263</v>
      </c>
      <c r="D57" s="117"/>
      <c r="E57" s="117"/>
      <c r="F57" s="116"/>
      <c r="G57" s="116"/>
      <c r="H57" s="41" t="str">
        <f t="shared" si="10"/>
        <v>LH_HLT_SCR_R10_C5</v>
      </c>
      <c r="I57" s="41" t="str">
        <f t="shared" si="11"/>
        <v>LH_HLT_SPR_R10_C6</v>
      </c>
      <c r="J57" s="41" t="str">
        <f t="shared" si="11"/>
        <v>LH_HLT_SPR_R10_C7</v>
      </c>
      <c r="K57" s="41" t="str">
        <f t="shared" si="15"/>
        <v>LH_HLT_PCT_R10_C8</v>
      </c>
      <c r="L57" s="41" t="str">
        <f t="shared" si="15"/>
        <v>LH_HLT_PCT_R10_C9</v>
      </c>
      <c r="M57" s="41" t="str">
        <f t="shared" si="15"/>
        <v>LH_HLT_PCT_R10_C10</v>
      </c>
      <c r="N57" s="41" t="str">
        <f t="shared" si="15"/>
        <v>LH_HLT_PCT_R10_C11</v>
      </c>
      <c r="O57" s="41" t="str">
        <f t="shared" si="15"/>
        <v>LH_HLT_PCT_R10_C12</v>
      </c>
      <c r="P57" s="41" t="str">
        <f t="shared" si="15"/>
        <v>LH_HLT_PCT_R10_C13</v>
      </c>
      <c r="Q57" s="41" t="str">
        <f t="shared" si="15"/>
        <v>LH_HLT_PCT_R10_C14</v>
      </c>
      <c r="R57" s="41" t="str">
        <f t="shared" si="15"/>
        <v>LH_HLT_PCT_R10_C15</v>
      </c>
      <c r="S57" s="41" t="str">
        <f t="shared" si="15"/>
        <v>LH_HLT_PCT_R10_C16</v>
      </c>
      <c r="T57" s="41" t="str">
        <f t="shared" si="15"/>
        <v>LH_HLT_PCT_R10_C17</v>
      </c>
      <c r="U57" s="41" t="str">
        <f t="shared" si="15"/>
        <v>LH_HLT_PCT_R10_C18</v>
      </c>
      <c r="V57" s="41" t="str">
        <f t="shared" si="15"/>
        <v>LH_HLT_PCT_R10_C19</v>
      </c>
      <c r="W57" s="41" t="str">
        <f t="shared" si="15"/>
        <v>LH_HLT_PCT_R10_C20</v>
      </c>
      <c r="X57" s="41" t="str">
        <f t="shared" si="15"/>
        <v>LH_HLT_PCT_R10_C21</v>
      </c>
      <c r="Y57" s="41" t="str">
        <f t="shared" si="15"/>
        <v>LH_HLT_PCT_R10_C22</v>
      </c>
      <c r="Z57" s="41" t="str">
        <f t="shared" si="15"/>
        <v>LH_HLT_PCT_R10_C23</v>
      </c>
      <c r="AA57" s="43" t="str">
        <f t="shared" si="16"/>
        <v>LH_HLT_PCT_R10_C24</v>
      </c>
    </row>
    <row r="58" spans="1:27" x14ac:dyDescent="0.35">
      <c r="B58" s="25" t="s">
        <v>209</v>
      </c>
      <c r="C58" s="41" t="s">
        <v>264</v>
      </c>
      <c r="D58" s="41" t="str">
        <f t="shared" ref="D58:D63" si="17">"LH_HLT_APO_" &amp; $C58 &amp; "_" &amp; D$47</f>
        <v>LH_HLT_APO_R11_C1</v>
      </c>
      <c r="E58" s="41" t="str">
        <f t="shared" ref="E58:E63" si="18">"LH_HLT_ANPO_" &amp; $C58 &amp; "_" &amp; E$47</f>
        <v>LH_HLT_ANPO_R11_C2</v>
      </c>
      <c r="F58" s="41" t="str">
        <f t="shared" si="9"/>
        <v>LH_HLT_EXP_R11_C3</v>
      </c>
      <c r="G58" s="41" t="str">
        <f t="shared" si="9"/>
        <v>LH_HLT_EXP_R11_C4</v>
      </c>
      <c r="H58" s="41" t="str">
        <f t="shared" si="10"/>
        <v>LH_HLT_SCR_R11_C5</v>
      </c>
      <c r="I58" s="41" t="str">
        <f t="shared" si="11"/>
        <v>LH_HLT_SPR_R11_C6</v>
      </c>
      <c r="J58" s="41" t="str">
        <f t="shared" si="11"/>
        <v>LH_HLT_SPR_R11_C7</v>
      </c>
      <c r="K58" s="41" t="str">
        <f t="shared" si="15"/>
        <v>LH_HLT_PCT_R11_C8</v>
      </c>
      <c r="L58" s="41" t="str">
        <f t="shared" si="15"/>
        <v>LH_HLT_PCT_R11_C9</v>
      </c>
      <c r="M58" s="41" t="str">
        <f t="shared" si="15"/>
        <v>LH_HLT_PCT_R11_C10</v>
      </c>
      <c r="N58" s="41" t="str">
        <f t="shared" si="15"/>
        <v>LH_HLT_PCT_R11_C11</v>
      </c>
      <c r="O58" s="41" t="str">
        <f t="shared" si="15"/>
        <v>LH_HLT_PCT_R11_C12</v>
      </c>
      <c r="P58" s="41" t="str">
        <f t="shared" si="15"/>
        <v>LH_HLT_PCT_R11_C13</v>
      </c>
      <c r="Q58" s="41" t="str">
        <f t="shared" si="15"/>
        <v>LH_HLT_PCT_R11_C14</v>
      </c>
      <c r="R58" s="41" t="str">
        <f t="shared" si="15"/>
        <v>LH_HLT_PCT_R11_C15</v>
      </c>
      <c r="S58" s="41" t="str">
        <f t="shared" si="15"/>
        <v>LH_HLT_PCT_R11_C16</v>
      </c>
      <c r="T58" s="41" t="str">
        <f t="shared" si="15"/>
        <v>LH_HLT_PCT_R11_C17</v>
      </c>
      <c r="U58" s="41" t="str">
        <f t="shared" si="15"/>
        <v>LH_HLT_PCT_R11_C18</v>
      </c>
      <c r="V58" s="41" t="str">
        <f t="shared" si="15"/>
        <v>LH_HLT_PCT_R11_C19</v>
      </c>
      <c r="W58" s="41" t="str">
        <f t="shared" si="15"/>
        <v>LH_HLT_PCT_R11_C20</v>
      </c>
      <c r="X58" s="41" t="str">
        <f t="shared" si="15"/>
        <v>LH_HLT_PCT_R11_C21</v>
      </c>
      <c r="Y58" s="41" t="str">
        <f t="shared" si="15"/>
        <v>LH_HLT_PCT_R11_C22</v>
      </c>
      <c r="Z58" s="41" t="str">
        <f t="shared" si="15"/>
        <v>LH_HLT_PCT_R11_C23</v>
      </c>
      <c r="AA58" s="43" t="str">
        <f t="shared" si="16"/>
        <v>LH_HLT_PCT_R11_C24</v>
      </c>
    </row>
    <row r="59" spans="1:27" x14ac:dyDescent="0.35">
      <c r="B59" s="20" t="s">
        <v>165</v>
      </c>
      <c r="C59" s="41" t="s">
        <v>265</v>
      </c>
      <c r="D59" s="41" t="str">
        <f t="shared" si="17"/>
        <v>LH_HLT_APO_R12_C1</v>
      </c>
      <c r="E59" s="41" t="str">
        <f t="shared" si="18"/>
        <v>LH_HLT_ANPO_R12_C2</v>
      </c>
      <c r="F59" s="41" t="str">
        <f t="shared" si="9"/>
        <v>LH_HLT_EXP_R12_C3</v>
      </c>
      <c r="G59" s="41" t="str">
        <f t="shared" si="9"/>
        <v>LH_HLT_EXP_R12_C4</v>
      </c>
      <c r="H59" s="41" t="str">
        <f t="shared" si="10"/>
        <v>LH_HLT_SCR_R12_C5</v>
      </c>
      <c r="I59" s="41" t="str">
        <f t="shared" si="11"/>
        <v>LH_HLT_SPR_R12_C6</v>
      </c>
      <c r="J59" s="41" t="str">
        <f t="shared" si="11"/>
        <v>LH_HLT_SPR_R12_C7</v>
      </c>
      <c r="K59" s="41" t="str">
        <f t="shared" si="15"/>
        <v>LH_HLT_PCT_R12_C8</v>
      </c>
      <c r="L59" s="41" t="str">
        <f t="shared" si="15"/>
        <v>LH_HLT_PCT_R12_C9</v>
      </c>
      <c r="M59" s="41" t="str">
        <f t="shared" si="15"/>
        <v>LH_HLT_PCT_R12_C10</v>
      </c>
      <c r="N59" s="41" t="str">
        <f t="shared" si="15"/>
        <v>LH_HLT_PCT_R12_C11</v>
      </c>
      <c r="O59" s="41" t="str">
        <f t="shared" si="15"/>
        <v>LH_HLT_PCT_R12_C12</v>
      </c>
      <c r="P59" s="41" t="str">
        <f t="shared" si="15"/>
        <v>LH_HLT_PCT_R12_C13</v>
      </c>
      <c r="Q59" s="41" t="str">
        <f t="shared" si="15"/>
        <v>LH_HLT_PCT_R12_C14</v>
      </c>
      <c r="R59" s="41" t="str">
        <f t="shared" si="15"/>
        <v>LH_HLT_PCT_R12_C15</v>
      </c>
      <c r="S59" s="41" t="str">
        <f t="shared" si="15"/>
        <v>LH_HLT_PCT_R12_C16</v>
      </c>
      <c r="T59" s="41" t="str">
        <f t="shared" si="15"/>
        <v>LH_HLT_PCT_R12_C17</v>
      </c>
      <c r="U59" s="41" t="str">
        <f t="shared" si="15"/>
        <v>LH_HLT_PCT_R12_C18</v>
      </c>
      <c r="V59" s="41" t="str">
        <f t="shared" si="15"/>
        <v>LH_HLT_PCT_R12_C19</v>
      </c>
      <c r="W59" s="41" t="str">
        <f t="shared" si="15"/>
        <v>LH_HLT_PCT_R12_C20</v>
      </c>
      <c r="X59" s="41" t="str">
        <f t="shared" si="15"/>
        <v>LH_HLT_PCT_R12_C21</v>
      </c>
      <c r="Y59" s="41" t="str">
        <f t="shared" si="15"/>
        <v>LH_HLT_PCT_R12_C22</v>
      </c>
      <c r="Z59" s="41" t="str">
        <f t="shared" si="15"/>
        <v>LH_HLT_PCT_R12_C23</v>
      </c>
      <c r="AA59" s="43" t="str">
        <f t="shared" si="16"/>
        <v>LH_HLT_PCT_R12_C24</v>
      </c>
    </row>
    <row r="60" spans="1:27" x14ac:dyDescent="0.35">
      <c r="B60" s="21" t="s">
        <v>167</v>
      </c>
      <c r="C60" s="41" t="s">
        <v>266</v>
      </c>
      <c r="D60" s="41" t="str">
        <f t="shared" si="17"/>
        <v>LH_HLT_APO_R13_C1</v>
      </c>
      <c r="E60" s="41" t="str">
        <f t="shared" si="18"/>
        <v>LH_HLT_ANPO_R13_C2</v>
      </c>
      <c r="F60" s="41" t="str">
        <f t="shared" si="9"/>
        <v>LH_HLT_EXP_R13_C3</v>
      </c>
      <c r="G60" s="41" t="str">
        <f t="shared" si="9"/>
        <v>LH_HLT_EXP_R13_C4</v>
      </c>
      <c r="H60" s="41" t="str">
        <f t="shared" si="10"/>
        <v>LH_HLT_SCR_R13_C5</v>
      </c>
      <c r="I60" s="41" t="str">
        <f t="shared" si="11"/>
        <v>LH_HLT_SPR_R13_C6</v>
      </c>
      <c r="J60" s="41" t="str">
        <f t="shared" si="11"/>
        <v>LH_HLT_SPR_R13_C7</v>
      </c>
      <c r="K60" s="41" t="str">
        <f t="shared" si="15"/>
        <v>LH_HLT_PCT_R13_C8</v>
      </c>
      <c r="L60" s="41" t="str">
        <f t="shared" si="15"/>
        <v>LH_HLT_PCT_R13_C9</v>
      </c>
      <c r="M60" s="41" t="str">
        <f t="shared" si="15"/>
        <v>LH_HLT_PCT_R13_C10</v>
      </c>
      <c r="N60" s="41" t="str">
        <f t="shared" si="15"/>
        <v>LH_HLT_PCT_R13_C11</v>
      </c>
      <c r="O60" s="41" t="str">
        <f t="shared" si="15"/>
        <v>LH_HLT_PCT_R13_C12</v>
      </c>
      <c r="P60" s="41" t="str">
        <f t="shared" si="15"/>
        <v>LH_HLT_PCT_R13_C13</v>
      </c>
      <c r="Q60" s="41" t="str">
        <f t="shared" si="15"/>
        <v>LH_HLT_PCT_R13_C14</v>
      </c>
      <c r="R60" s="41" t="str">
        <f t="shared" si="15"/>
        <v>LH_HLT_PCT_R13_C15</v>
      </c>
      <c r="S60" s="41" t="str">
        <f t="shared" si="15"/>
        <v>LH_HLT_PCT_R13_C16</v>
      </c>
      <c r="T60" s="41" t="str">
        <f t="shared" si="15"/>
        <v>LH_HLT_PCT_R13_C17</v>
      </c>
      <c r="U60" s="41" t="str">
        <f t="shared" si="15"/>
        <v>LH_HLT_PCT_R13_C18</v>
      </c>
      <c r="V60" s="41" t="str">
        <f t="shared" si="15"/>
        <v>LH_HLT_PCT_R13_C19</v>
      </c>
      <c r="W60" s="41" t="str">
        <f t="shared" si="15"/>
        <v>LH_HLT_PCT_R13_C20</v>
      </c>
      <c r="X60" s="41" t="str">
        <f t="shared" si="15"/>
        <v>LH_HLT_PCT_R13_C21</v>
      </c>
      <c r="Y60" s="41" t="str">
        <f t="shared" si="15"/>
        <v>LH_HLT_PCT_R13_C22</v>
      </c>
      <c r="Z60" s="41" t="str">
        <f t="shared" si="15"/>
        <v>LH_HLT_PCT_R13_C23</v>
      </c>
      <c r="AA60" s="43" t="str">
        <f t="shared" si="16"/>
        <v>LH_HLT_PCT_R13_C24</v>
      </c>
    </row>
    <row r="61" spans="1:27" x14ac:dyDescent="0.35">
      <c r="B61" s="21" t="s">
        <v>168</v>
      </c>
      <c r="C61" s="41" t="s">
        <v>267</v>
      </c>
      <c r="D61" s="41" t="str">
        <f t="shared" si="17"/>
        <v>LH_HLT_APO_R14_C1</v>
      </c>
      <c r="E61" s="41" t="str">
        <f t="shared" si="18"/>
        <v>LH_HLT_ANPO_R14_C2</v>
      </c>
      <c r="F61" s="41" t="str">
        <f t="shared" si="9"/>
        <v>LH_HLT_EXP_R14_C3</v>
      </c>
      <c r="G61" s="41" t="str">
        <f t="shared" si="9"/>
        <v>LH_HLT_EXP_R14_C4</v>
      </c>
      <c r="H61" s="41" t="str">
        <f t="shared" si="10"/>
        <v>LH_HLT_SCR_R14_C5</v>
      </c>
      <c r="I61" s="41" t="str">
        <f t="shared" si="11"/>
        <v>LH_HLT_SPR_R14_C6</v>
      </c>
      <c r="J61" s="41" t="str">
        <f t="shared" si="11"/>
        <v>LH_HLT_SPR_R14_C7</v>
      </c>
      <c r="K61" s="41" t="str">
        <f t="shared" si="15"/>
        <v>LH_HLT_PCT_R14_C8</v>
      </c>
      <c r="L61" s="41" t="str">
        <f t="shared" si="15"/>
        <v>LH_HLT_PCT_R14_C9</v>
      </c>
      <c r="M61" s="41" t="str">
        <f t="shared" si="15"/>
        <v>LH_HLT_PCT_R14_C10</v>
      </c>
      <c r="N61" s="41" t="str">
        <f t="shared" si="15"/>
        <v>LH_HLT_PCT_R14_C11</v>
      </c>
      <c r="O61" s="41" t="str">
        <f t="shared" si="15"/>
        <v>LH_HLT_PCT_R14_C12</v>
      </c>
      <c r="P61" s="41" t="str">
        <f t="shared" si="15"/>
        <v>LH_HLT_PCT_R14_C13</v>
      </c>
      <c r="Q61" s="41" t="str">
        <f t="shared" si="15"/>
        <v>LH_HLT_PCT_R14_C14</v>
      </c>
      <c r="R61" s="41" t="str">
        <f t="shared" si="15"/>
        <v>LH_HLT_PCT_R14_C15</v>
      </c>
      <c r="S61" s="41" t="str">
        <f t="shared" si="15"/>
        <v>LH_HLT_PCT_R14_C16</v>
      </c>
      <c r="T61" s="41" t="str">
        <f t="shared" si="15"/>
        <v>LH_HLT_PCT_R14_C17</v>
      </c>
      <c r="U61" s="41" t="str">
        <f t="shared" si="15"/>
        <v>LH_HLT_PCT_R14_C18</v>
      </c>
      <c r="V61" s="41" t="str">
        <f t="shared" si="15"/>
        <v>LH_HLT_PCT_R14_C19</v>
      </c>
      <c r="W61" s="41" t="str">
        <f t="shared" si="15"/>
        <v>LH_HLT_PCT_R14_C20</v>
      </c>
      <c r="X61" s="41" t="str">
        <f t="shared" si="15"/>
        <v>LH_HLT_PCT_R14_C21</v>
      </c>
      <c r="Y61" s="41" t="str">
        <f t="shared" si="15"/>
        <v>LH_HLT_PCT_R14_C22</v>
      </c>
      <c r="Z61" s="41" t="str">
        <f t="shared" si="15"/>
        <v>LH_HLT_PCT_R14_C23</v>
      </c>
      <c r="AA61" s="43" t="str">
        <f t="shared" si="16"/>
        <v>LH_HLT_PCT_R14_C24</v>
      </c>
    </row>
    <row r="62" spans="1:27" x14ac:dyDescent="0.35">
      <c r="B62" s="20" t="s">
        <v>166</v>
      </c>
      <c r="C62" s="41" t="s">
        <v>268</v>
      </c>
      <c r="D62" s="41" t="str">
        <f t="shared" si="17"/>
        <v>LH_HLT_APO_R15_C1</v>
      </c>
      <c r="E62" s="41" t="str">
        <f t="shared" si="18"/>
        <v>LH_HLT_ANPO_R15_C2</v>
      </c>
      <c r="F62" s="41" t="str">
        <f t="shared" si="9"/>
        <v>LH_HLT_EXP_R15_C3</v>
      </c>
      <c r="G62" s="41" t="str">
        <f t="shared" si="9"/>
        <v>LH_HLT_EXP_R15_C4</v>
      </c>
      <c r="H62" s="41" t="str">
        <f t="shared" si="10"/>
        <v>LH_HLT_SCR_R15_C5</v>
      </c>
      <c r="I62" s="41" t="str">
        <f t="shared" si="11"/>
        <v>LH_HLT_SPR_R15_C6</v>
      </c>
      <c r="J62" s="41" t="str">
        <f t="shared" si="11"/>
        <v>LH_HLT_SPR_R15_C7</v>
      </c>
      <c r="K62" s="41" t="str">
        <f t="shared" si="15"/>
        <v>LH_HLT_PCT_R15_C8</v>
      </c>
      <c r="L62" s="41" t="str">
        <f t="shared" si="15"/>
        <v>LH_HLT_PCT_R15_C9</v>
      </c>
      <c r="M62" s="41" t="str">
        <f t="shared" si="15"/>
        <v>LH_HLT_PCT_R15_C10</v>
      </c>
      <c r="N62" s="41" t="str">
        <f t="shared" si="15"/>
        <v>LH_HLT_PCT_R15_C11</v>
      </c>
      <c r="O62" s="41" t="str">
        <f t="shared" si="15"/>
        <v>LH_HLT_PCT_R15_C12</v>
      </c>
      <c r="P62" s="41" t="str">
        <f t="shared" si="15"/>
        <v>LH_HLT_PCT_R15_C13</v>
      </c>
      <c r="Q62" s="41" t="str">
        <f t="shared" si="15"/>
        <v>LH_HLT_PCT_R15_C14</v>
      </c>
      <c r="R62" s="41" t="str">
        <f t="shared" si="15"/>
        <v>LH_HLT_PCT_R15_C15</v>
      </c>
      <c r="S62" s="41" t="str">
        <f t="shared" si="15"/>
        <v>LH_HLT_PCT_R15_C16</v>
      </c>
      <c r="T62" s="41" t="str">
        <f t="shared" si="15"/>
        <v>LH_HLT_PCT_R15_C17</v>
      </c>
      <c r="U62" s="41" t="str">
        <f t="shared" si="15"/>
        <v>LH_HLT_PCT_R15_C18</v>
      </c>
      <c r="V62" s="41" t="str">
        <f t="shared" si="15"/>
        <v>LH_HLT_PCT_R15_C19</v>
      </c>
      <c r="W62" s="41" t="str">
        <f t="shared" si="15"/>
        <v>LH_HLT_PCT_R15_C20</v>
      </c>
      <c r="X62" s="41" t="str">
        <f t="shared" si="15"/>
        <v>LH_HLT_PCT_R15_C21</v>
      </c>
      <c r="Y62" s="41" t="str">
        <f t="shared" si="15"/>
        <v>LH_HLT_PCT_R15_C22</v>
      </c>
      <c r="Z62" s="41" t="str">
        <f t="shared" si="15"/>
        <v>LH_HLT_PCT_R15_C23</v>
      </c>
      <c r="AA62" s="43" t="str">
        <f t="shared" si="16"/>
        <v>LH_HLT_PCT_R15_C24</v>
      </c>
    </row>
    <row r="63" spans="1:27" x14ac:dyDescent="0.35">
      <c r="B63" s="20" t="s">
        <v>432</v>
      </c>
      <c r="C63" s="41" t="s">
        <v>269</v>
      </c>
      <c r="D63" s="41" t="str">
        <f t="shared" si="17"/>
        <v>LH_HLT_APO_R16_C1</v>
      </c>
      <c r="E63" s="41" t="str">
        <f t="shared" si="18"/>
        <v>LH_HLT_ANPO_R16_C2</v>
      </c>
      <c r="F63" s="41" t="str">
        <f t="shared" si="9"/>
        <v>LH_HLT_EXP_R16_C3</v>
      </c>
      <c r="G63" s="41" t="str">
        <f t="shared" si="9"/>
        <v>LH_HLT_EXP_R16_C4</v>
      </c>
      <c r="H63" s="41" t="str">
        <f t="shared" si="10"/>
        <v>LH_HLT_SCR_R16_C5</v>
      </c>
      <c r="I63" s="41" t="str">
        <f t="shared" si="11"/>
        <v>LH_HLT_SPR_R16_C6</v>
      </c>
      <c r="J63" s="41" t="str">
        <f t="shared" si="11"/>
        <v>LH_HLT_SPR_R16_C7</v>
      </c>
      <c r="K63" s="41" t="str">
        <f t="shared" si="15"/>
        <v>LH_HLT_PCT_R16_C8</v>
      </c>
      <c r="L63" s="41" t="str">
        <f t="shared" si="15"/>
        <v>LH_HLT_PCT_R16_C9</v>
      </c>
      <c r="M63" s="41" t="str">
        <f t="shared" si="15"/>
        <v>LH_HLT_PCT_R16_C10</v>
      </c>
      <c r="N63" s="41" t="str">
        <f t="shared" si="15"/>
        <v>LH_HLT_PCT_R16_C11</v>
      </c>
      <c r="O63" s="41" t="str">
        <f t="shared" si="15"/>
        <v>LH_HLT_PCT_R16_C12</v>
      </c>
      <c r="P63" s="41" t="str">
        <f t="shared" si="15"/>
        <v>LH_HLT_PCT_R16_C13</v>
      </c>
      <c r="Q63" s="41" t="str">
        <f t="shared" si="15"/>
        <v>LH_HLT_PCT_R16_C14</v>
      </c>
      <c r="R63" s="41" t="str">
        <f t="shared" si="15"/>
        <v>LH_HLT_PCT_R16_C15</v>
      </c>
      <c r="S63" s="41" t="str">
        <f t="shared" si="15"/>
        <v>LH_HLT_PCT_R16_C16</v>
      </c>
      <c r="T63" s="41" t="str">
        <f t="shared" si="15"/>
        <v>LH_HLT_PCT_R16_C17</v>
      </c>
      <c r="U63" s="41" t="str">
        <f t="shared" si="15"/>
        <v>LH_HLT_PCT_R16_C18</v>
      </c>
      <c r="V63" s="41" t="str">
        <f t="shared" si="15"/>
        <v>LH_HLT_PCT_R16_C19</v>
      </c>
      <c r="W63" s="41" t="str">
        <f t="shared" si="15"/>
        <v>LH_HLT_PCT_R16_C20</v>
      </c>
      <c r="X63" s="41" t="str">
        <f t="shared" si="15"/>
        <v>LH_HLT_PCT_R16_C21</v>
      </c>
      <c r="Y63" s="41" t="str">
        <f t="shared" si="15"/>
        <v>LH_HLT_PCT_R16_C22</v>
      </c>
      <c r="Z63" s="41" t="str">
        <f t="shared" si="15"/>
        <v>LH_HLT_PCT_R16_C23</v>
      </c>
      <c r="AA63" s="43" t="str">
        <f t="shared" si="16"/>
        <v>LH_HLT_PCT_R16_C24</v>
      </c>
    </row>
    <row r="64" spans="1:27" x14ac:dyDescent="0.35">
      <c r="B64" s="69" t="s">
        <v>210</v>
      </c>
      <c r="C64" s="41" t="s">
        <v>270</v>
      </c>
      <c r="D64" s="117"/>
      <c r="E64" s="117"/>
      <c r="F64" s="116"/>
      <c r="G64" s="116"/>
      <c r="H64" s="41" t="str">
        <f t="shared" si="10"/>
        <v>LH_HLT_SCR_R17_C5</v>
      </c>
      <c r="I64" s="41" t="str">
        <f t="shared" si="11"/>
        <v>LH_HLT_SPR_R17_C6</v>
      </c>
      <c r="J64" s="41" t="str">
        <f t="shared" si="11"/>
        <v>LH_HLT_SPR_R17_C7</v>
      </c>
      <c r="K64" s="41" t="str">
        <f t="shared" si="15"/>
        <v>LH_HLT_PCT_R17_C8</v>
      </c>
      <c r="L64" s="41" t="str">
        <f t="shared" si="15"/>
        <v>LH_HLT_PCT_R17_C9</v>
      </c>
      <c r="M64" s="41" t="str">
        <f t="shared" si="15"/>
        <v>LH_HLT_PCT_R17_C10</v>
      </c>
      <c r="N64" s="41" t="str">
        <f t="shared" si="15"/>
        <v>LH_HLT_PCT_R17_C11</v>
      </c>
      <c r="O64" s="41" t="str">
        <f t="shared" si="15"/>
        <v>LH_HLT_PCT_R17_C12</v>
      </c>
      <c r="P64" s="41" t="str">
        <f t="shared" si="15"/>
        <v>LH_HLT_PCT_R17_C13</v>
      </c>
      <c r="Q64" s="41" t="str">
        <f t="shared" si="15"/>
        <v>LH_HLT_PCT_R17_C14</v>
      </c>
      <c r="R64" s="41" t="str">
        <f t="shared" si="15"/>
        <v>LH_HLT_PCT_R17_C15</v>
      </c>
      <c r="S64" s="41" t="str">
        <f t="shared" si="15"/>
        <v>LH_HLT_PCT_R17_C16</v>
      </c>
      <c r="T64" s="41" t="str">
        <f t="shared" si="15"/>
        <v>LH_HLT_PCT_R17_C17</v>
      </c>
      <c r="U64" s="41" t="str">
        <f t="shared" si="15"/>
        <v>LH_HLT_PCT_R17_C18</v>
      </c>
      <c r="V64" s="41" t="str">
        <f t="shared" si="15"/>
        <v>LH_HLT_PCT_R17_C19</v>
      </c>
      <c r="W64" s="41" t="str">
        <f t="shared" si="15"/>
        <v>LH_HLT_PCT_R17_C20</v>
      </c>
      <c r="X64" s="41" t="str">
        <f t="shared" si="15"/>
        <v>LH_HLT_PCT_R17_C21</v>
      </c>
      <c r="Y64" s="41" t="str">
        <f t="shared" si="15"/>
        <v>LH_HLT_PCT_R17_C22</v>
      </c>
      <c r="Z64" s="41" t="str">
        <f t="shared" si="15"/>
        <v>LH_HLT_PCT_R17_C23</v>
      </c>
      <c r="AA64" s="43" t="str">
        <f t="shared" si="16"/>
        <v>LH_HLT_PCT_R17_C24</v>
      </c>
    </row>
    <row r="65" spans="1:27" x14ac:dyDescent="0.35">
      <c r="B65" s="20" t="s">
        <v>156</v>
      </c>
      <c r="C65" s="41" t="s">
        <v>271</v>
      </c>
      <c r="D65" s="117"/>
      <c r="E65" s="117"/>
      <c r="F65" s="116"/>
      <c r="G65" s="116"/>
      <c r="H65" s="41" t="str">
        <f t="shared" si="10"/>
        <v>LH_HLT_SCR_R18_C5</v>
      </c>
      <c r="I65" s="41" t="str">
        <f t="shared" si="11"/>
        <v>LH_HLT_SPR_R18_C6</v>
      </c>
      <c r="J65" s="41" t="str">
        <f t="shared" si="11"/>
        <v>LH_HLT_SPR_R18_C7</v>
      </c>
      <c r="K65" s="41" t="str">
        <f t="shared" si="15"/>
        <v>LH_HLT_PCT_R18_C8</v>
      </c>
      <c r="L65" s="41" t="str">
        <f t="shared" si="15"/>
        <v>LH_HLT_PCT_R18_C9</v>
      </c>
      <c r="M65" s="41" t="str">
        <f t="shared" si="15"/>
        <v>LH_HLT_PCT_R18_C10</v>
      </c>
      <c r="N65" s="41" t="str">
        <f t="shared" si="15"/>
        <v>LH_HLT_PCT_R18_C11</v>
      </c>
      <c r="O65" s="41" t="str">
        <f t="shared" si="15"/>
        <v>LH_HLT_PCT_R18_C12</v>
      </c>
      <c r="P65" s="41" t="str">
        <f t="shared" si="15"/>
        <v>LH_HLT_PCT_R18_C13</v>
      </c>
      <c r="Q65" s="41" t="str">
        <f t="shared" si="15"/>
        <v>LH_HLT_PCT_R18_C14</v>
      </c>
      <c r="R65" s="41" t="str">
        <f t="shared" si="15"/>
        <v>LH_HLT_PCT_R18_C15</v>
      </c>
      <c r="S65" s="41" t="str">
        <f t="shared" si="15"/>
        <v>LH_HLT_PCT_R18_C16</v>
      </c>
      <c r="T65" s="41" t="str">
        <f t="shared" si="15"/>
        <v>LH_HLT_PCT_R18_C17</v>
      </c>
      <c r="U65" s="41" t="str">
        <f t="shared" si="15"/>
        <v>LH_HLT_PCT_R18_C18</v>
      </c>
      <c r="V65" s="41" t="str">
        <f t="shared" si="15"/>
        <v>LH_HLT_PCT_R18_C19</v>
      </c>
      <c r="W65" s="41" t="str">
        <f t="shared" si="15"/>
        <v>LH_HLT_PCT_R18_C20</v>
      </c>
      <c r="X65" s="41" t="str">
        <f t="shared" si="15"/>
        <v>LH_HLT_PCT_R18_C21</v>
      </c>
      <c r="Y65" s="41" t="str">
        <f t="shared" si="15"/>
        <v>LH_HLT_PCT_R18_C22</v>
      </c>
      <c r="Z65" s="41" t="str">
        <f t="shared" si="15"/>
        <v>LH_HLT_PCT_R18_C23</v>
      </c>
      <c r="AA65" s="43" t="str">
        <f t="shared" si="16"/>
        <v>LH_HLT_PCT_R18_C24</v>
      </c>
    </row>
    <row r="66" spans="1:27" x14ac:dyDescent="0.35">
      <c r="B66" s="20" t="s">
        <v>157</v>
      </c>
      <c r="C66" s="41" t="s">
        <v>272</v>
      </c>
      <c r="D66" s="117"/>
      <c r="E66" s="117"/>
      <c r="F66" s="116"/>
      <c r="G66" s="116"/>
      <c r="H66" s="41" t="str">
        <f t="shared" si="10"/>
        <v>LH_HLT_SCR_R19_C5</v>
      </c>
      <c r="I66" s="41" t="str">
        <f t="shared" si="11"/>
        <v>LH_HLT_SPR_R19_C6</v>
      </c>
      <c r="J66" s="41" t="str">
        <f t="shared" si="11"/>
        <v>LH_HLT_SPR_R19_C7</v>
      </c>
      <c r="K66" s="41" t="str">
        <f t="shared" si="15"/>
        <v>LH_HLT_PCT_R19_C8</v>
      </c>
      <c r="L66" s="41" t="str">
        <f t="shared" si="15"/>
        <v>LH_HLT_PCT_R19_C9</v>
      </c>
      <c r="M66" s="41" t="str">
        <f t="shared" si="15"/>
        <v>LH_HLT_PCT_R19_C10</v>
      </c>
      <c r="N66" s="41" t="str">
        <f t="shared" si="15"/>
        <v>LH_HLT_PCT_R19_C11</v>
      </c>
      <c r="O66" s="41" t="str">
        <f t="shared" si="15"/>
        <v>LH_HLT_PCT_R19_C12</v>
      </c>
      <c r="P66" s="41" t="str">
        <f t="shared" si="15"/>
        <v>LH_HLT_PCT_R19_C13</v>
      </c>
      <c r="Q66" s="41" t="str">
        <f t="shared" si="15"/>
        <v>LH_HLT_PCT_R19_C14</v>
      </c>
      <c r="R66" s="41" t="str">
        <f t="shared" si="15"/>
        <v>LH_HLT_PCT_R19_C15</v>
      </c>
      <c r="S66" s="41" t="str">
        <f t="shared" si="15"/>
        <v>LH_HLT_PCT_R19_C16</v>
      </c>
      <c r="T66" s="41" t="str">
        <f t="shared" si="15"/>
        <v>LH_HLT_PCT_R19_C17</v>
      </c>
      <c r="U66" s="41" t="str">
        <f t="shared" si="15"/>
        <v>LH_HLT_PCT_R19_C18</v>
      </c>
      <c r="V66" s="41" t="str">
        <f t="shared" si="15"/>
        <v>LH_HLT_PCT_R19_C19</v>
      </c>
      <c r="W66" s="41" t="str">
        <f t="shared" si="15"/>
        <v>LH_HLT_PCT_R19_C20</v>
      </c>
      <c r="X66" s="41" t="str">
        <f t="shared" si="15"/>
        <v>LH_HLT_PCT_R19_C21</v>
      </c>
      <c r="Y66" s="41" t="str">
        <f t="shared" si="15"/>
        <v>LH_HLT_PCT_R19_C22</v>
      </c>
      <c r="Z66" s="41" t="str">
        <f t="shared" si="15"/>
        <v>LH_HLT_PCT_R19_C23</v>
      </c>
      <c r="AA66" s="43" t="str">
        <f t="shared" si="16"/>
        <v>LH_HLT_PCT_R19_C24</v>
      </c>
    </row>
    <row r="67" spans="1:27" x14ac:dyDescent="0.35">
      <c r="B67" s="20" t="s">
        <v>158</v>
      </c>
      <c r="C67" s="41" t="s">
        <v>273</v>
      </c>
      <c r="D67" s="117"/>
      <c r="E67" s="117"/>
      <c r="F67" s="116"/>
      <c r="G67" s="116"/>
      <c r="H67" s="41" t="str">
        <f t="shared" si="10"/>
        <v>LH_HLT_SCR_R20_C5</v>
      </c>
      <c r="I67" s="41" t="str">
        <f t="shared" si="11"/>
        <v>LH_HLT_SPR_R20_C6</v>
      </c>
      <c r="J67" s="41" t="str">
        <f t="shared" si="11"/>
        <v>LH_HLT_SPR_R20_C7</v>
      </c>
      <c r="K67" s="41" t="str">
        <f t="shared" si="15"/>
        <v>LH_HLT_PCT_R20_C8</v>
      </c>
      <c r="L67" s="41" t="str">
        <f t="shared" si="15"/>
        <v>LH_HLT_PCT_R20_C9</v>
      </c>
      <c r="M67" s="41" t="str">
        <f t="shared" si="15"/>
        <v>LH_HLT_PCT_R20_C10</v>
      </c>
      <c r="N67" s="41" t="str">
        <f t="shared" si="15"/>
        <v>LH_HLT_PCT_R20_C11</v>
      </c>
      <c r="O67" s="41" t="str">
        <f t="shared" si="15"/>
        <v>LH_HLT_PCT_R20_C12</v>
      </c>
      <c r="P67" s="41" t="str">
        <f t="shared" si="15"/>
        <v>LH_HLT_PCT_R20_C13</v>
      </c>
      <c r="Q67" s="41" t="str">
        <f t="shared" si="15"/>
        <v>LH_HLT_PCT_R20_C14</v>
      </c>
      <c r="R67" s="41" t="str">
        <f t="shared" si="15"/>
        <v>LH_HLT_PCT_R20_C15</v>
      </c>
      <c r="S67" s="41" t="str">
        <f t="shared" si="15"/>
        <v>LH_HLT_PCT_R20_C16</v>
      </c>
      <c r="T67" s="41" t="str">
        <f t="shared" si="15"/>
        <v>LH_HLT_PCT_R20_C17</v>
      </c>
      <c r="U67" s="41" t="str">
        <f t="shared" si="15"/>
        <v>LH_HLT_PCT_R20_C18</v>
      </c>
      <c r="V67" s="41" t="str">
        <f t="shared" si="15"/>
        <v>LH_HLT_PCT_R20_C19</v>
      </c>
      <c r="W67" s="41" t="str">
        <f t="shared" si="15"/>
        <v>LH_HLT_PCT_R20_C20</v>
      </c>
      <c r="X67" s="41" t="str">
        <f t="shared" si="15"/>
        <v>LH_HLT_PCT_R20_C21</v>
      </c>
      <c r="Y67" s="41" t="str">
        <f t="shared" si="15"/>
        <v>LH_HLT_PCT_R20_C22</v>
      </c>
      <c r="Z67" s="41" t="str">
        <f t="shared" si="15"/>
        <v>LH_HLT_PCT_R20_C23</v>
      </c>
      <c r="AA67" s="43" t="str">
        <f t="shared" si="16"/>
        <v>LH_HLT_PCT_R20_C24</v>
      </c>
    </row>
    <row r="68" spans="1:27" x14ac:dyDescent="0.35">
      <c r="A68" s="107"/>
      <c r="B68" s="20" t="s">
        <v>440</v>
      </c>
      <c r="C68" s="41" t="s">
        <v>274</v>
      </c>
      <c r="D68" s="117"/>
      <c r="E68" s="117"/>
      <c r="F68" s="116"/>
      <c r="G68" s="116"/>
      <c r="H68" s="41" t="str">
        <f t="shared" si="10"/>
        <v>LH_HLT_SCR_R21_C5</v>
      </c>
      <c r="I68" s="41" t="str">
        <f t="shared" si="11"/>
        <v>LH_HLT_SPR_R21_C6</v>
      </c>
      <c r="J68" s="41" t="str">
        <f t="shared" si="11"/>
        <v>LH_HLT_SPR_R21_C7</v>
      </c>
      <c r="K68" s="41" t="str">
        <f t="shared" si="15"/>
        <v>LH_HLT_PCT_R21_C8</v>
      </c>
      <c r="L68" s="41" t="str">
        <f t="shared" si="15"/>
        <v>LH_HLT_PCT_R21_C9</v>
      </c>
      <c r="M68" s="41" t="str">
        <f t="shared" si="15"/>
        <v>LH_HLT_PCT_R21_C10</v>
      </c>
      <c r="N68" s="41" t="str">
        <f t="shared" si="15"/>
        <v>LH_HLT_PCT_R21_C11</v>
      </c>
      <c r="O68" s="41" t="str">
        <f t="shared" si="15"/>
        <v>LH_HLT_PCT_R21_C12</v>
      </c>
      <c r="P68" s="41" t="str">
        <f t="shared" si="15"/>
        <v>LH_HLT_PCT_R21_C13</v>
      </c>
      <c r="Q68" s="41" t="str">
        <f t="shared" si="15"/>
        <v>LH_HLT_PCT_R21_C14</v>
      </c>
      <c r="R68" s="41" t="str">
        <f t="shared" si="15"/>
        <v>LH_HLT_PCT_R21_C15</v>
      </c>
      <c r="S68" s="41" t="str">
        <f t="shared" si="15"/>
        <v>LH_HLT_PCT_R21_C16</v>
      </c>
      <c r="T68" s="41" t="str">
        <f t="shared" si="15"/>
        <v>LH_HLT_PCT_R21_C17</v>
      </c>
      <c r="U68" s="41" t="str">
        <f t="shared" si="15"/>
        <v>LH_HLT_PCT_R21_C18</v>
      </c>
      <c r="V68" s="41" t="str">
        <f t="shared" si="15"/>
        <v>LH_HLT_PCT_R21_C19</v>
      </c>
      <c r="W68" s="41" t="str">
        <f t="shared" si="15"/>
        <v>LH_HLT_PCT_R21_C20</v>
      </c>
      <c r="X68" s="41" t="str">
        <f t="shared" si="15"/>
        <v>LH_HLT_PCT_R21_C21</v>
      </c>
      <c r="Y68" s="41" t="str">
        <f t="shared" si="15"/>
        <v>LH_HLT_PCT_R21_C22</v>
      </c>
      <c r="Z68" s="41" t="str">
        <f t="shared" si="15"/>
        <v>LH_HLT_PCT_R21_C23</v>
      </c>
      <c r="AA68" s="43" t="str">
        <f t="shared" si="16"/>
        <v>LH_HLT_PCT_R21_C24</v>
      </c>
    </row>
    <row r="69" spans="1:27" x14ac:dyDescent="0.35">
      <c r="A69" s="107"/>
      <c r="B69" s="21" t="s">
        <v>441</v>
      </c>
      <c r="C69" s="41" t="s">
        <v>275</v>
      </c>
      <c r="D69" s="117"/>
      <c r="E69" s="117"/>
      <c r="F69" s="116"/>
      <c r="G69" s="116"/>
      <c r="H69" s="41" t="str">
        <f t="shared" si="10"/>
        <v>LH_HLT_SCR_R22_C5</v>
      </c>
      <c r="I69" s="41" t="str">
        <f t="shared" si="11"/>
        <v>LH_HLT_SPR_R22_C6</v>
      </c>
      <c r="J69" s="41" t="str">
        <f t="shared" si="11"/>
        <v>LH_HLT_SPR_R22_C7</v>
      </c>
      <c r="K69" s="41" t="str">
        <f t="shared" si="15"/>
        <v>LH_HLT_PCT_R22_C8</v>
      </c>
      <c r="L69" s="41" t="str">
        <f t="shared" si="15"/>
        <v>LH_HLT_PCT_R22_C9</v>
      </c>
      <c r="M69" s="41" t="str">
        <f t="shared" si="15"/>
        <v>LH_HLT_PCT_R22_C10</v>
      </c>
      <c r="N69" s="41" t="str">
        <f t="shared" si="15"/>
        <v>LH_HLT_PCT_R22_C11</v>
      </c>
      <c r="O69" s="41" t="str">
        <f t="shared" si="15"/>
        <v>LH_HLT_PCT_R22_C12</v>
      </c>
      <c r="P69" s="41" t="str">
        <f t="shared" si="15"/>
        <v>LH_HLT_PCT_R22_C13</v>
      </c>
      <c r="Q69" s="41" t="str">
        <f t="shared" si="15"/>
        <v>LH_HLT_PCT_R22_C14</v>
      </c>
      <c r="R69" s="41" t="str">
        <f t="shared" si="15"/>
        <v>LH_HLT_PCT_R22_C15</v>
      </c>
      <c r="S69" s="41" t="str">
        <f t="shared" si="15"/>
        <v>LH_HLT_PCT_R22_C16</v>
      </c>
      <c r="T69" s="41" t="str">
        <f t="shared" si="15"/>
        <v>LH_HLT_PCT_R22_C17</v>
      </c>
      <c r="U69" s="41" t="str">
        <f t="shared" si="15"/>
        <v>LH_HLT_PCT_R22_C18</v>
      </c>
      <c r="V69" s="41" t="str">
        <f t="shared" si="15"/>
        <v>LH_HLT_PCT_R22_C19</v>
      </c>
      <c r="W69" s="41" t="str">
        <f t="shared" si="15"/>
        <v>LH_HLT_PCT_R22_C20</v>
      </c>
      <c r="X69" s="41" t="str">
        <f t="shared" si="15"/>
        <v>LH_HLT_PCT_R22_C21</v>
      </c>
      <c r="Y69" s="41" t="str">
        <f t="shared" si="15"/>
        <v>LH_HLT_PCT_R22_C22</v>
      </c>
      <c r="Z69" s="41" t="str">
        <f t="shared" si="15"/>
        <v>LH_HLT_PCT_R22_C23</v>
      </c>
      <c r="AA69" s="43" t="str">
        <f t="shared" si="16"/>
        <v>LH_HLT_PCT_R22_C24</v>
      </c>
    </row>
    <row r="70" spans="1:27" x14ac:dyDescent="0.35">
      <c r="A70" s="107"/>
      <c r="B70" s="21" t="s">
        <v>433</v>
      </c>
      <c r="C70" s="41" t="s">
        <v>276</v>
      </c>
      <c r="D70" s="117"/>
      <c r="E70" s="117"/>
      <c r="F70" s="116"/>
      <c r="G70" s="116"/>
      <c r="H70" s="41" t="str">
        <f t="shared" si="10"/>
        <v>LH_HLT_SCR_R23_C5</v>
      </c>
      <c r="I70" s="41" t="str">
        <f t="shared" si="11"/>
        <v>LH_HLT_SPR_R23_C6</v>
      </c>
      <c r="J70" s="41" t="str">
        <f t="shared" si="11"/>
        <v>LH_HLT_SPR_R23_C7</v>
      </c>
      <c r="K70" s="41" t="str">
        <f t="shared" si="15"/>
        <v>LH_HLT_PCT_R23_C8</v>
      </c>
      <c r="L70" s="41" t="str">
        <f t="shared" si="15"/>
        <v>LH_HLT_PCT_R23_C9</v>
      </c>
      <c r="M70" s="41" t="str">
        <f t="shared" si="15"/>
        <v>LH_HLT_PCT_R23_C10</v>
      </c>
      <c r="N70" s="41" t="str">
        <f t="shared" si="15"/>
        <v>LH_HLT_PCT_R23_C11</v>
      </c>
      <c r="O70" s="41" t="str">
        <f t="shared" si="15"/>
        <v>LH_HLT_PCT_R23_C12</v>
      </c>
      <c r="P70" s="41" t="str">
        <f t="shared" si="15"/>
        <v>LH_HLT_PCT_R23_C13</v>
      </c>
      <c r="Q70" s="41" t="str">
        <f t="shared" si="15"/>
        <v>LH_HLT_PCT_R23_C14</v>
      </c>
      <c r="R70" s="41" t="str">
        <f t="shared" si="15"/>
        <v>LH_HLT_PCT_R23_C15</v>
      </c>
      <c r="S70" s="41" t="str">
        <f t="shared" si="15"/>
        <v>LH_HLT_PCT_R23_C16</v>
      </c>
      <c r="T70" s="41" t="str">
        <f t="shared" si="15"/>
        <v>LH_HLT_PCT_R23_C17</v>
      </c>
      <c r="U70" s="41" t="str">
        <f t="shared" si="15"/>
        <v>LH_HLT_PCT_R23_C18</v>
      </c>
      <c r="V70" s="41" t="str">
        <f t="shared" si="15"/>
        <v>LH_HLT_PCT_R23_C19</v>
      </c>
      <c r="W70" s="41" t="str">
        <f t="shared" si="15"/>
        <v>LH_HLT_PCT_R23_C20</v>
      </c>
      <c r="X70" s="41" t="str">
        <f t="shared" si="15"/>
        <v>LH_HLT_PCT_R23_C21</v>
      </c>
      <c r="Y70" s="41" t="str">
        <f t="shared" si="15"/>
        <v>LH_HLT_PCT_R23_C22</v>
      </c>
      <c r="Z70" s="41" t="str">
        <f t="shared" si="15"/>
        <v>LH_HLT_PCT_R23_C23</v>
      </c>
      <c r="AA70" s="43" t="str">
        <f t="shared" si="16"/>
        <v>LH_HLT_PCT_R23_C24</v>
      </c>
    </row>
    <row r="71" spans="1:27" x14ac:dyDescent="0.35">
      <c r="A71" s="107"/>
      <c r="B71" s="21" t="s">
        <v>431</v>
      </c>
      <c r="C71" s="41" t="s">
        <v>277</v>
      </c>
      <c r="D71" s="117"/>
      <c r="E71" s="117"/>
      <c r="F71" s="116"/>
      <c r="G71" s="116"/>
      <c r="H71" s="41" t="str">
        <f t="shared" si="10"/>
        <v>LH_HLT_SCR_R24_C5</v>
      </c>
      <c r="I71" s="41" t="str">
        <f t="shared" si="11"/>
        <v>LH_HLT_SPR_R24_C6</v>
      </c>
      <c r="J71" s="41" t="str">
        <f t="shared" si="11"/>
        <v>LH_HLT_SPR_R24_C7</v>
      </c>
      <c r="K71" s="41" t="str">
        <f t="shared" si="15"/>
        <v>LH_HLT_PCT_R24_C8</v>
      </c>
      <c r="L71" s="41" t="str">
        <f t="shared" si="15"/>
        <v>LH_HLT_PCT_R24_C9</v>
      </c>
      <c r="M71" s="41" t="str">
        <f t="shared" si="15"/>
        <v>LH_HLT_PCT_R24_C10</v>
      </c>
      <c r="N71" s="41" t="str">
        <f t="shared" si="15"/>
        <v>LH_HLT_PCT_R24_C11</v>
      </c>
      <c r="O71" s="41" t="str">
        <f t="shared" si="15"/>
        <v>LH_HLT_PCT_R24_C12</v>
      </c>
      <c r="P71" s="41" t="str">
        <f t="shared" si="15"/>
        <v>LH_HLT_PCT_R24_C13</v>
      </c>
      <c r="Q71" s="41" t="str">
        <f t="shared" si="15"/>
        <v>LH_HLT_PCT_R24_C14</v>
      </c>
      <c r="R71" s="41" t="str">
        <f t="shared" si="15"/>
        <v>LH_HLT_PCT_R24_C15</v>
      </c>
      <c r="S71" s="41" t="str">
        <f t="shared" si="15"/>
        <v>LH_HLT_PCT_R24_C16</v>
      </c>
      <c r="T71" s="41" t="str">
        <f t="shared" si="15"/>
        <v>LH_HLT_PCT_R24_C17</v>
      </c>
      <c r="U71" s="41" t="str">
        <f t="shared" si="15"/>
        <v>LH_HLT_PCT_R24_C18</v>
      </c>
      <c r="V71" s="41" t="str">
        <f t="shared" si="15"/>
        <v>LH_HLT_PCT_R24_C19</v>
      </c>
      <c r="W71" s="41" t="str">
        <f t="shared" ref="K71:Z74" si="19">"LH_HLT_PCT_" &amp; $C71 &amp; "_" &amp; W$47</f>
        <v>LH_HLT_PCT_R24_C20</v>
      </c>
      <c r="X71" s="41" t="str">
        <f t="shared" si="19"/>
        <v>LH_HLT_PCT_R24_C21</v>
      </c>
      <c r="Y71" s="41" t="str">
        <f t="shared" si="19"/>
        <v>LH_HLT_PCT_R24_C22</v>
      </c>
      <c r="Z71" s="41" t="str">
        <f t="shared" si="19"/>
        <v>LH_HLT_PCT_R24_C23</v>
      </c>
      <c r="AA71" s="43" t="str">
        <f t="shared" si="16"/>
        <v>LH_HLT_PCT_R24_C24</v>
      </c>
    </row>
    <row r="72" spans="1:27" x14ac:dyDescent="0.35">
      <c r="B72" s="25" t="s">
        <v>217</v>
      </c>
      <c r="C72" s="41" t="s">
        <v>278</v>
      </c>
      <c r="D72" s="120"/>
      <c r="E72" s="120"/>
      <c r="F72" s="116"/>
      <c r="G72" s="116"/>
      <c r="H72" s="41" t="str">
        <f t="shared" si="10"/>
        <v>LH_HLT_SCR_R25_C5</v>
      </c>
      <c r="I72" s="41" t="str">
        <f t="shared" si="11"/>
        <v>LH_HLT_SPR_R25_C6</v>
      </c>
      <c r="J72" s="41" t="str">
        <f t="shared" si="11"/>
        <v>LH_HLT_SPR_R25_C7</v>
      </c>
      <c r="K72" s="41" t="str">
        <f t="shared" si="19"/>
        <v>LH_HLT_PCT_R25_C8</v>
      </c>
      <c r="L72" s="41" t="str">
        <f t="shared" si="19"/>
        <v>LH_HLT_PCT_R25_C9</v>
      </c>
      <c r="M72" s="41" t="str">
        <f t="shared" si="19"/>
        <v>LH_HLT_PCT_R25_C10</v>
      </c>
      <c r="N72" s="41" t="str">
        <f t="shared" si="19"/>
        <v>LH_HLT_PCT_R25_C11</v>
      </c>
      <c r="O72" s="41" t="str">
        <f t="shared" si="19"/>
        <v>LH_HLT_PCT_R25_C12</v>
      </c>
      <c r="P72" s="41" t="str">
        <f t="shared" si="19"/>
        <v>LH_HLT_PCT_R25_C13</v>
      </c>
      <c r="Q72" s="41" t="str">
        <f t="shared" si="19"/>
        <v>LH_HLT_PCT_R25_C14</v>
      </c>
      <c r="R72" s="41" t="str">
        <f t="shared" si="19"/>
        <v>LH_HLT_PCT_R25_C15</v>
      </c>
      <c r="S72" s="41" t="str">
        <f t="shared" si="19"/>
        <v>LH_HLT_PCT_R25_C16</v>
      </c>
      <c r="T72" s="41" t="str">
        <f t="shared" si="19"/>
        <v>LH_HLT_PCT_R25_C17</v>
      </c>
      <c r="U72" s="41" t="str">
        <f t="shared" si="19"/>
        <v>LH_HLT_PCT_R25_C18</v>
      </c>
      <c r="V72" s="41" t="str">
        <f t="shared" si="19"/>
        <v>LH_HLT_PCT_R25_C19</v>
      </c>
      <c r="W72" s="41" t="str">
        <f t="shared" si="19"/>
        <v>LH_HLT_PCT_R25_C20</v>
      </c>
      <c r="X72" s="41" t="str">
        <f t="shared" si="19"/>
        <v>LH_HLT_PCT_R25_C21</v>
      </c>
      <c r="Y72" s="41" t="str">
        <f t="shared" si="19"/>
        <v>LH_HLT_PCT_R25_C22</v>
      </c>
      <c r="Z72" s="41" t="str">
        <f t="shared" si="19"/>
        <v>LH_HLT_PCT_R25_C23</v>
      </c>
      <c r="AA72" s="43" t="str">
        <f t="shared" si="16"/>
        <v>LH_HLT_PCT_R25_C24</v>
      </c>
    </row>
    <row r="73" spans="1:27" x14ac:dyDescent="0.35">
      <c r="B73" s="25" t="s">
        <v>434</v>
      </c>
      <c r="C73" s="41" t="s">
        <v>279</v>
      </c>
      <c r="D73" s="90" t="str">
        <f>"LH_HLT_EXP_" &amp; $C73 &amp; "_" &amp; D$47</f>
        <v>LH_HLT_EXP_R26_C1</v>
      </c>
      <c r="E73" s="116"/>
      <c r="F73" s="41" t="str">
        <f t="shared" ref="F73:G73" si="20">"LH_HLT_EXP_" &amp; $C73 &amp; "_" &amp; F$47</f>
        <v>LH_HLT_EXP_R26_C3</v>
      </c>
      <c r="G73" s="41" t="str">
        <f t="shared" si="20"/>
        <v>LH_HLT_EXP_R26_C4</v>
      </c>
      <c r="H73" s="41" t="str">
        <f t="shared" si="10"/>
        <v>LH_HLT_SCR_R26_C5</v>
      </c>
      <c r="I73" s="41" t="str">
        <f t="shared" si="11"/>
        <v>LH_HLT_SPR_R26_C6</v>
      </c>
      <c r="J73" s="41" t="str">
        <f t="shared" si="11"/>
        <v>LH_HLT_SPR_R26_C7</v>
      </c>
      <c r="K73" s="41" t="str">
        <f t="shared" si="19"/>
        <v>LH_HLT_PCT_R26_C8</v>
      </c>
      <c r="L73" s="41" t="str">
        <f t="shared" si="19"/>
        <v>LH_HLT_PCT_R26_C9</v>
      </c>
      <c r="M73" s="41" t="str">
        <f t="shared" si="19"/>
        <v>LH_HLT_PCT_R26_C10</v>
      </c>
      <c r="N73" s="41" t="str">
        <f t="shared" si="19"/>
        <v>LH_HLT_PCT_R26_C11</v>
      </c>
      <c r="O73" s="41" t="str">
        <f t="shared" si="19"/>
        <v>LH_HLT_PCT_R26_C12</v>
      </c>
      <c r="P73" s="41" t="str">
        <f t="shared" si="19"/>
        <v>LH_HLT_PCT_R26_C13</v>
      </c>
      <c r="Q73" s="41" t="str">
        <f t="shared" si="19"/>
        <v>LH_HLT_PCT_R26_C14</v>
      </c>
      <c r="R73" s="41" t="str">
        <f t="shared" si="19"/>
        <v>LH_HLT_PCT_R26_C15</v>
      </c>
      <c r="S73" s="41" t="str">
        <f t="shared" si="19"/>
        <v>LH_HLT_PCT_R26_C16</v>
      </c>
      <c r="T73" s="41" t="str">
        <f t="shared" si="19"/>
        <v>LH_HLT_PCT_R26_C17</v>
      </c>
      <c r="U73" s="41" t="str">
        <f t="shared" si="19"/>
        <v>LH_HLT_PCT_R26_C18</v>
      </c>
      <c r="V73" s="41" t="str">
        <f t="shared" si="19"/>
        <v>LH_HLT_PCT_R26_C19</v>
      </c>
      <c r="W73" s="41" t="str">
        <f t="shared" si="19"/>
        <v>LH_HLT_PCT_R26_C20</v>
      </c>
      <c r="X73" s="41" t="str">
        <f t="shared" si="19"/>
        <v>LH_HLT_PCT_R26_C21</v>
      </c>
      <c r="Y73" s="41" t="str">
        <f t="shared" si="19"/>
        <v>LH_HLT_PCT_R26_C22</v>
      </c>
      <c r="Z73" s="41" t="str">
        <f t="shared" si="19"/>
        <v>LH_HLT_PCT_R26_C23</v>
      </c>
      <c r="AA73" s="43" t="str">
        <f t="shared" si="16"/>
        <v>LH_HLT_PCT_R26_C24</v>
      </c>
    </row>
    <row r="74" spans="1:27" x14ac:dyDescent="0.35">
      <c r="B74" s="25" t="s">
        <v>327</v>
      </c>
      <c r="C74" s="41" t="s">
        <v>288</v>
      </c>
      <c r="D74" s="117"/>
      <c r="E74" s="117"/>
      <c r="F74" s="116"/>
      <c r="G74" s="116"/>
      <c r="H74" s="41" t="str">
        <f t="shared" si="10"/>
        <v>LH_HLT_SCR_R27_C5</v>
      </c>
      <c r="I74" s="41" t="str">
        <f t="shared" si="11"/>
        <v>LH_HLT_SPR_R27_C6</v>
      </c>
      <c r="J74" s="41" t="str">
        <f t="shared" si="11"/>
        <v>LH_HLT_SPR_R27_C7</v>
      </c>
      <c r="K74" s="41" t="str">
        <f t="shared" si="19"/>
        <v>LH_HLT_PCT_R27_C8</v>
      </c>
      <c r="L74" s="41" t="str">
        <f t="shared" si="19"/>
        <v>LH_HLT_PCT_R27_C9</v>
      </c>
      <c r="M74" s="41" t="str">
        <f t="shared" si="19"/>
        <v>LH_HLT_PCT_R27_C10</v>
      </c>
      <c r="N74" s="41" t="str">
        <f t="shared" si="19"/>
        <v>LH_HLT_PCT_R27_C11</v>
      </c>
      <c r="O74" s="41" t="str">
        <f t="shared" si="19"/>
        <v>LH_HLT_PCT_R27_C12</v>
      </c>
      <c r="P74" s="41" t="str">
        <f t="shared" si="19"/>
        <v>LH_HLT_PCT_R27_C13</v>
      </c>
      <c r="Q74" s="41" t="str">
        <f t="shared" si="19"/>
        <v>LH_HLT_PCT_R27_C14</v>
      </c>
      <c r="R74" s="41" t="str">
        <f t="shared" si="19"/>
        <v>LH_HLT_PCT_R27_C15</v>
      </c>
      <c r="S74" s="41" t="str">
        <f t="shared" si="19"/>
        <v>LH_HLT_PCT_R27_C16</v>
      </c>
      <c r="T74" s="41" t="str">
        <f t="shared" si="19"/>
        <v>LH_HLT_PCT_R27_C17</v>
      </c>
      <c r="U74" s="41" t="str">
        <f t="shared" si="19"/>
        <v>LH_HLT_PCT_R27_C18</v>
      </c>
      <c r="V74" s="41" t="str">
        <f t="shared" si="19"/>
        <v>LH_HLT_PCT_R27_C19</v>
      </c>
      <c r="W74" s="41" t="str">
        <f t="shared" si="19"/>
        <v>LH_HLT_PCT_R27_C20</v>
      </c>
      <c r="X74" s="41" t="str">
        <f t="shared" si="19"/>
        <v>LH_HLT_PCT_R27_C21</v>
      </c>
      <c r="Y74" s="41" t="str">
        <f t="shared" si="19"/>
        <v>LH_HLT_PCT_R27_C22</v>
      </c>
      <c r="Z74" s="41" t="str">
        <f t="shared" si="19"/>
        <v>LH_HLT_PCT_R27_C23</v>
      </c>
      <c r="AA74" s="43" t="str">
        <f t="shared" si="16"/>
        <v>LH_HLT_PCT_R27_C24</v>
      </c>
    </row>
    <row r="75" spans="1:27" x14ac:dyDescent="0.35">
      <c r="B75" s="17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</row>
    <row r="76" spans="1:27" s="114" customFormat="1" ht="45" customHeight="1" x14ac:dyDescent="0.35">
      <c r="A76" s="115" t="s">
        <v>427</v>
      </c>
      <c r="B76" s="32"/>
      <c r="C76" s="32"/>
      <c r="D76" s="192" t="s">
        <v>214</v>
      </c>
      <c r="E76" s="192"/>
      <c r="F76" s="95" t="s">
        <v>213</v>
      </c>
      <c r="G76" s="95" t="s">
        <v>211</v>
      </c>
      <c r="H76" s="95" t="s">
        <v>153</v>
      </c>
      <c r="I76" s="95" t="s">
        <v>26</v>
      </c>
      <c r="J76" s="95" t="s">
        <v>27</v>
      </c>
      <c r="K76" s="95">
        <v>1E-3</v>
      </c>
      <c r="L76" s="95">
        <v>3.0000000000000001E-3</v>
      </c>
      <c r="M76" s="95">
        <v>5.0000000000000001E-3</v>
      </c>
      <c r="N76" s="95">
        <v>0.01</v>
      </c>
      <c r="O76" s="95">
        <v>2.5000000000000001E-2</v>
      </c>
      <c r="P76" s="95">
        <v>0.05</v>
      </c>
      <c r="Q76" s="95">
        <v>0.1</v>
      </c>
      <c r="R76" s="95">
        <v>0.25</v>
      </c>
      <c r="S76" s="95">
        <v>0.5</v>
      </c>
      <c r="T76" s="95">
        <v>0.75</v>
      </c>
      <c r="U76" s="95">
        <v>0.9</v>
      </c>
      <c r="V76" s="95">
        <v>0.95</v>
      </c>
      <c r="W76" s="95">
        <v>0.97499999999999998</v>
      </c>
      <c r="X76" s="95">
        <v>0.99</v>
      </c>
      <c r="Y76" s="95">
        <v>0.995</v>
      </c>
      <c r="Z76" s="95">
        <v>0.997</v>
      </c>
      <c r="AA76" s="95">
        <v>0.999</v>
      </c>
    </row>
    <row r="77" spans="1:27" s="114" customFormat="1" ht="45" customHeight="1" x14ac:dyDescent="0.35">
      <c r="B77" s="32"/>
      <c r="C77" s="39"/>
      <c r="D77" s="193" t="s">
        <v>228</v>
      </c>
      <c r="E77" s="194"/>
      <c r="F77" s="40" t="s">
        <v>229</v>
      </c>
      <c r="G77" s="40" t="s">
        <v>230</v>
      </c>
      <c r="H77" s="40" t="s">
        <v>231</v>
      </c>
      <c r="I77" s="40" t="s">
        <v>232</v>
      </c>
      <c r="J77" s="40" t="s">
        <v>233</v>
      </c>
      <c r="K77" s="40" t="s">
        <v>234</v>
      </c>
      <c r="L77" s="40" t="s">
        <v>235</v>
      </c>
      <c r="M77" s="40" t="s">
        <v>236</v>
      </c>
      <c r="N77" s="40" t="s">
        <v>237</v>
      </c>
      <c r="O77" s="40" t="s">
        <v>238</v>
      </c>
      <c r="P77" s="40" t="s">
        <v>239</v>
      </c>
      <c r="Q77" s="40" t="s">
        <v>240</v>
      </c>
      <c r="R77" s="40" t="s">
        <v>241</v>
      </c>
      <c r="S77" s="40" t="s">
        <v>242</v>
      </c>
      <c r="T77" s="40" t="s">
        <v>243</v>
      </c>
      <c r="U77" s="40" t="s">
        <v>244</v>
      </c>
      <c r="V77" s="40" t="s">
        <v>245</v>
      </c>
      <c r="W77" s="40" t="s">
        <v>246</v>
      </c>
      <c r="X77" s="40" t="s">
        <v>247</v>
      </c>
      <c r="Y77" s="40" t="s">
        <v>248</v>
      </c>
      <c r="Z77" s="40" t="s">
        <v>249</v>
      </c>
      <c r="AA77" s="42" t="s">
        <v>250</v>
      </c>
    </row>
    <row r="78" spans="1:27" x14ac:dyDescent="0.35">
      <c r="A78" s="107"/>
      <c r="B78" s="121" t="s">
        <v>226</v>
      </c>
      <c r="C78" s="41" t="s">
        <v>254</v>
      </c>
      <c r="D78" s="190"/>
      <c r="E78" s="191"/>
      <c r="F78" s="116"/>
      <c r="G78" s="116"/>
      <c r="H78" s="41" t="str">
        <f>"LH_HLT_SCRTLC_" &amp; $C78 &amp; "_" &amp; H$36</f>
        <v>LH_HLT_SCRTLC_R1_C4</v>
      </c>
      <c r="I78" s="41" t="str">
        <f>"LH_HLT_SPRTLC_" &amp; $C78 &amp; "_" &amp; I$36</f>
        <v>LH_HLT_SPRTLC_R1_C5</v>
      </c>
      <c r="J78" s="41" t="str">
        <f>"LH_HLT_SPRTLC_" &amp; $C78 &amp; "_" &amp; J$36</f>
        <v>LH_HLT_SPRTLC_R1_C6</v>
      </c>
      <c r="K78" s="41" t="str">
        <f t="shared" ref="K78:Z79" si="21">"LH_HLT_PCTTLC_" &amp; $C78 &amp; "_" &amp; K$36</f>
        <v>LH_HLT_PCTTLC_R1_C7</v>
      </c>
      <c r="L78" s="41" t="str">
        <f t="shared" si="21"/>
        <v>LH_HLT_PCTTLC_R1_C8</v>
      </c>
      <c r="M78" s="41" t="str">
        <f t="shared" si="21"/>
        <v>LH_HLT_PCTTLC_R1_C9</v>
      </c>
      <c r="N78" s="41" t="str">
        <f t="shared" si="21"/>
        <v>LH_HLT_PCTTLC_R1_C10</v>
      </c>
      <c r="O78" s="41" t="str">
        <f t="shared" si="21"/>
        <v>LH_HLT_PCTTLC_R1_C11</v>
      </c>
      <c r="P78" s="41" t="str">
        <f t="shared" si="21"/>
        <v>LH_HLT_PCTTLC_R1_C12</v>
      </c>
      <c r="Q78" s="41" t="str">
        <f t="shared" si="21"/>
        <v>LH_HLT_PCTTLC_R1_C13</v>
      </c>
      <c r="R78" s="41" t="str">
        <f t="shared" si="21"/>
        <v>LH_HLT_PCTTLC_R1_C14</v>
      </c>
      <c r="S78" s="41" t="str">
        <f t="shared" si="21"/>
        <v>LH_HLT_PCTTLC_R1_C15</v>
      </c>
      <c r="T78" s="41" t="str">
        <f t="shared" si="21"/>
        <v>LH_HLT_PCTTLC_R1_C16</v>
      </c>
      <c r="U78" s="41" t="str">
        <f t="shared" si="21"/>
        <v>LH_HLT_PCTTLC_R1_C17</v>
      </c>
      <c r="V78" s="41" t="str">
        <f t="shared" si="21"/>
        <v>LH_HLT_PCTTLC_R1_C18</v>
      </c>
      <c r="W78" s="41" t="str">
        <f t="shared" si="21"/>
        <v>LH_HLT_PCTTLC_R1_C19</v>
      </c>
      <c r="X78" s="41" t="str">
        <f t="shared" si="21"/>
        <v>LH_HLT_PCTTLC_R1_C20</v>
      </c>
      <c r="Y78" s="41" t="str">
        <f t="shared" si="21"/>
        <v>LH_HLT_PCTTLC_R1_C21</v>
      </c>
      <c r="Z78" s="41" t="str">
        <f t="shared" si="21"/>
        <v>LH_HLT_PCTTLC_R1_C22</v>
      </c>
      <c r="AA78" s="43" t="str">
        <f t="shared" ref="U78:AA79" si="22">"LH_HLT_PCTTLC_" &amp; $C78 &amp; "_" &amp; AA$36</f>
        <v>LH_HLT_PCTTLC_R1_C23</v>
      </c>
    </row>
    <row r="79" spans="1:27" x14ac:dyDescent="0.35">
      <c r="A79" s="107"/>
      <c r="B79" s="121" t="s">
        <v>225</v>
      </c>
      <c r="C79" s="41" t="s">
        <v>255</v>
      </c>
      <c r="D79" s="190"/>
      <c r="E79" s="191"/>
      <c r="F79" s="116"/>
      <c r="G79" s="116"/>
      <c r="H79" s="41" t="str">
        <f>"LH_HLT_SCRTLC_" &amp; $C79 &amp; "_" &amp; H$36</f>
        <v>LH_HLT_SCRTLC_R2_C4</v>
      </c>
      <c r="I79" s="41" t="str">
        <f>"LH_HLT_SPRTLC_" &amp; $C79 &amp; "_" &amp; I$36</f>
        <v>LH_HLT_SPRTLC_R2_C5</v>
      </c>
      <c r="J79" s="41" t="str">
        <f>"LH_HLT_SPRTLC_" &amp; $C79 &amp; "_" &amp; J$36</f>
        <v>LH_HLT_SPRTLC_R2_C6</v>
      </c>
      <c r="K79" s="41" t="str">
        <f t="shared" si="21"/>
        <v>LH_HLT_PCTTLC_R2_C7</v>
      </c>
      <c r="L79" s="41" t="str">
        <f t="shared" si="21"/>
        <v>LH_HLT_PCTTLC_R2_C8</v>
      </c>
      <c r="M79" s="41" t="str">
        <f t="shared" si="21"/>
        <v>LH_HLT_PCTTLC_R2_C9</v>
      </c>
      <c r="N79" s="41" t="str">
        <f t="shared" si="21"/>
        <v>LH_HLT_PCTTLC_R2_C10</v>
      </c>
      <c r="O79" s="41" t="str">
        <f t="shared" si="21"/>
        <v>LH_HLT_PCTTLC_R2_C11</v>
      </c>
      <c r="P79" s="41" t="str">
        <f t="shared" si="21"/>
        <v>LH_HLT_PCTTLC_R2_C12</v>
      </c>
      <c r="Q79" s="41" t="str">
        <f t="shared" si="21"/>
        <v>LH_HLT_PCTTLC_R2_C13</v>
      </c>
      <c r="R79" s="41" t="str">
        <f t="shared" si="21"/>
        <v>LH_HLT_PCTTLC_R2_C14</v>
      </c>
      <c r="S79" s="41" t="str">
        <f t="shared" si="21"/>
        <v>LH_HLT_PCTTLC_R2_C15</v>
      </c>
      <c r="T79" s="41" t="str">
        <f t="shared" si="21"/>
        <v>LH_HLT_PCTTLC_R2_C16</v>
      </c>
      <c r="U79" s="41" t="str">
        <f t="shared" si="22"/>
        <v>LH_HLT_PCTTLC_R2_C17</v>
      </c>
      <c r="V79" s="41" t="str">
        <f t="shared" si="22"/>
        <v>LH_HLT_PCTTLC_R2_C18</v>
      </c>
      <c r="W79" s="41" t="str">
        <f t="shared" si="22"/>
        <v>LH_HLT_PCTTLC_R2_C19</v>
      </c>
      <c r="X79" s="41" t="str">
        <f t="shared" si="22"/>
        <v>LH_HLT_PCTTLC_R2_C20</v>
      </c>
      <c r="Y79" s="41" t="str">
        <f t="shared" si="22"/>
        <v>LH_HLT_PCTTLC_R2_C21</v>
      </c>
      <c r="Z79" s="41" t="str">
        <f t="shared" si="22"/>
        <v>LH_HLT_PCTTLC_R2_C22</v>
      </c>
      <c r="AA79" s="43" t="str">
        <f t="shared" si="22"/>
        <v>LH_HLT_PCTTLC_R2_C23</v>
      </c>
    </row>
    <row r="80" spans="1:27" x14ac:dyDescent="0.35">
      <c r="A80" s="107"/>
      <c r="B80" s="25" t="s">
        <v>227</v>
      </c>
      <c r="C80" s="41" t="s">
        <v>256</v>
      </c>
      <c r="D80" s="188" t="str">
        <f>"LH_HLT_EXPTLC_" &amp; $C80 &amp; "_" &amp; D$77</f>
        <v>LH_HLT_EXPTLC_R3_C1</v>
      </c>
      <c r="E80" s="189"/>
      <c r="F80" s="41" t="str">
        <f>"LH_HLT_EXPTLC_" &amp; $C80 &amp; "_" &amp; F$77</f>
        <v>LH_HLT_EXPTLC_R3_C2</v>
      </c>
      <c r="G80" s="41" t="str">
        <f>"LH_HLT_EXPTLC_" &amp; $C80 &amp; "_" &amp; G$77</f>
        <v>LH_HLT_EXPTLC_R3_C3</v>
      </c>
      <c r="H80" s="41" t="str">
        <f>"LH_HLT_SCRTLC_" &amp; $C80 &amp; "_" &amp; H$77</f>
        <v>LH_HLT_SCRTLC_R3_C4</v>
      </c>
      <c r="I80" s="41" t="str">
        <f>"LH_HLT_SPRTLC_" &amp; $C80 &amp; "_" &amp; I$77</f>
        <v>LH_HLT_SPRTLC_R3_C5</v>
      </c>
      <c r="J80" s="41" t="str">
        <f>"LH_HLT_SPRTLC_" &amp; $C80 &amp; "_" &amp; J$77</f>
        <v>LH_HLT_SPRTLC_R3_C6</v>
      </c>
      <c r="K80" s="41" t="str">
        <f t="shared" ref="K80:AA80" si="23">"LH_HLT_PCTTLC_" &amp; $C80 &amp; "_" &amp; K$77</f>
        <v>LH_HLT_PCTTLC_R3_C7</v>
      </c>
      <c r="L80" s="41" t="str">
        <f t="shared" si="23"/>
        <v>LH_HLT_PCTTLC_R3_C8</v>
      </c>
      <c r="M80" s="41" t="str">
        <f t="shared" si="23"/>
        <v>LH_HLT_PCTTLC_R3_C9</v>
      </c>
      <c r="N80" s="41" t="str">
        <f t="shared" si="23"/>
        <v>LH_HLT_PCTTLC_R3_C10</v>
      </c>
      <c r="O80" s="41" t="str">
        <f t="shared" si="23"/>
        <v>LH_HLT_PCTTLC_R3_C11</v>
      </c>
      <c r="P80" s="41" t="str">
        <f t="shared" si="23"/>
        <v>LH_HLT_PCTTLC_R3_C12</v>
      </c>
      <c r="Q80" s="41" t="str">
        <f t="shared" si="23"/>
        <v>LH_HLT_PCTTLC_R3_C13</v>
      </c>
      <c r="R80" s="41" t="str">
        <f t="shared" si="23"/>
        <v>LH_HLT_PCTTLC_R3_C14</v>
      </c>
      <c r="S80" s="41" t="str">
        <f t="shared" si="23"/>
        <v>LH_HLT_PCTTLC_R3_C15</v>
      </c>
      <c r="T80" s="41" t="str">
        <f t="shared" si="23"/>
        <v>LH_HLT_PCTTLC_R3_C16</v>
      </c>
      <c r="U80" s="41" t="str">
        <f t="shared" si="23"/>
        <v>LH_HLT_PCTTLC_R3_C17</v>
      </c>
      <c r="V80" s="41" t="str">
        <f t="shared" si="23"/>
        <v>LH_HLT_PCTTLC_R3_C18</v>
      </c>
      <c r="W80" s="41" t="str">
        <f t="shared" si="23"/>
        <v>LH_HLT_PCTTLC_R3_C19</v>
      </c>
      <c r="X80" s="41" t="str">
        <f t="shared" si="23"/>
        <v>LH_HLT_PCTTLC_R3_C20</v>
      </c>
      <c r="Y80" s="41" t="str">
        <f t="shared" si="23"/>
        <v>LH_HLT_PCTTLC_R3_C21</v>
      </c>
      <c r="Z80" s="41" t="str">
        <f t="shared" si="23"/>
        <v>LH_HLT_PCTTLC_R3_C22</v>
      </c>
      <c r="AA80" s="43" t="str">
        <f t="shared" si="23"/>
        <v>LH_HLT_PCTTLC_R3_C23</v>
      </c>
    </row>
    <row r="81" spans="1:27" x14ac:dyDescent="0.35">
      <c r="B81" s="17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</row>
    <row r="82" spans="1:27" x14ac:dyDescent="0.35">
      <c r="B82" s="12"/>
      <c r="C82" s="12"/>
      <c r="D82" s="12"/>
      <c r="E82" s="12"/>
      <c r="F82" s="12"/>
      <c r="G82" s="12"/>
      <c r="H82" s="12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</row>
    <row r="83" spans="1:27" ht="29" x14ac:dyDescent="0.35">
      <c r="A83" s="115" t="s">
        <v>428</v>
      </c>
      <c r="D83" s="95" t="s">
        <v>153</v>
      </c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</row>
    <row r="84" spans="1:27" x14ac:dyDescent="0.35">
      <c r="D84" s="42" t="s">
        <v>228</v>
      </c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</row>
    <row r="85" spans="1:27" x14ac:dyDescent="0.35">
      <c r="B85" s="26" t="s">
        <v>29</v>
      </c>
      <c r="C85" s="44" t="s">
        <v>254</v>
      </c>
      <c r="D85" s="35" t="str">
        <f>"LH_LIF_SCR_" &amp; $C85 &amp; "_" &amp; D$84</f>
        <v>LH_LIF_SCR_R1_C1</v>
      </c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</row>
    <row r="86" spans="1:27" x14ac:dyDescent="0.35">
      <c r="B86" s="26" t="s">
        <v>30</v>
      </c>
      <c r="C86" s="44" t="s">
        <v>255</v>
      </c>
      <c r="D86" s="35" t="str">
        <f t="shared" ref="D86:D87" si="24">"LH_LIF_SCR_" &amp; $C86 &amp; "_" &amp; D$84</f>
        <v>LH_LIF_SCR_R2_C1</v>
      </c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</row>
    <row r="87" spans="1:27" x14ac:dyDescent="0.35">
      <c r="B87" s="26" t="s">
        <v>31</v>
      </c>
      <c r="C87" s="44" t="s">
        <v>256</v>
      </c>
      <c r="D87" s="35" t="str">
        <f t="shared" si="24"/>
        <v>LH_LIF_SCR_R3_C1</v>
      </c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</row>
    <row r="88" spans="1:27" x14ac:dyDescent="0.35">
      <c r="B88" s="19"/>
      <c r="C88" s="19"/>
      <c r="D88" s="19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</row>
    <row r="89" spans="1:27" ht="29" x14ac:dyDescent="0.35">
      <c r="A89" s="115" t="s">
        <v>429</v>
      </c>
      <c r="D89" s="95" t="s">
        <v>153</v>
      </c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</row>
    <row r="90" spans="1:27" x14ac:dyDescent="0.35">
      <c r="D90" s="42" t="s">
        <v>228</v>
      </c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</row>
    <row r="91" spans="1:27" x14ac:dyDescent="0.35">
      <c r="B91" s="26" t="s">
        <v>318</v>
      </c>
      <c r="C91" s="44" t="s">
        <v>254</v>
      </c>
      <c r="D91" s="35" t="str">
        <f>"LH_HLT_SCR_" &amp; $C91 &amp; "_" &amp; D$90</f>
        <v>LH_HLT_SCR_R1_C1</v>
      </c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</row>
    <row r="92" spans="1:27" x14ac:dyDescent="0.35">
      <c r="B92" s="26" t="s">
        <v>313</v>
      </c>
      <c r="C92" s="44" t="s">
        <v>255</v>
      </c>
      <c r="D92" s="35" t="str">
        <f>"LH_HLT_SCR_" &amp; $C92 &amp; "_" &amp; D$90</f>
        <v>LH_HLT_SCR_R2_C1</v>
      </c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</row>
    <row r="93" spans="1:27" x14ac:dyDescent="0.35">
      <c r="B93" s="26" t="s">
        <v>314</v>
      </c>
      <c r="C93" s="44" t="s">
        <v>256</v>
      </c>
      <c r="D93" s="35" t="str">
        <f>"LH_HLT_SCR_" &amp; $C93 &amp; "_" &amp; D$90</f>
        <v>LH_HLT_SCR_R3_C1</v>
      </c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</row>
    <row r="94" spans="1:27" x14ac:dyDescent="0.35">
      <c r="B94" s="19"/>
      <c r="C94" s="19"/>
      <c r="D94" s="19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</row>
    <row r="95" spans="1:27" ht="29" x14ac:dyDescent="0.35">
      <c r="A95" s="115" t="s">
        <v>430</v>
      </c>
      <c r="D95" s="95" t="s">
        <v>153</v>
      </c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</row>
    <row r="96" spans="1:27" x14ac:dyDescent="0.35">
      <c r="D96" s="42" t="s">
        <v>228</v>
      </c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</row>
    <row r="97" spans="2:23" x14ac:dyDescent="0.35">
      <c r="B97" s="26" t="s">
        <v>315</v>
      </c>
      <c r="C97" s="44" t="s">
        <v>254</v>
      </c>
      <c r="D97" s="35" t="str">
        <f>"LH_SCR_XXX_" &amp; $C97 &amp; "_" &amp; D$96</f>
        <v>LH_SCR_XXX_R1_C1</v>
      </c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</row>
    <row r="98" spans="2:23" x14ac:dyDescent="0.35">
      <c r="B98" s="26" t="s">
        <v>316</v>
      </c>
      <c r="C98" s="44" t="s">
        <v>255</v>
      </c>
      <c r="D98" s="35" t="str">
        <f t="shared" ref="D98:D99" si="25">"LH_SCR_XXX_" &amp; $C98 &amp; "_" &amp; D$96</f>
        <v>LH_SCR_XXX_R2_C1</v>
      </c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</row>
    <row r="99" spans="2:23" x14ac:dyDescent="0.35">
      <c r="B99" s="26" t="s">
        <v>317</v>
      </c>
      <c r="C99" s="44" t="s">
        <v>256</v>
      </c>
      <c r="D99" s="35" t="str">
        <f t="shared" si="25"/>
        <v>LH_SCR_XXX_R3_C1</v>
      </c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</row>
    <row r="100" spans="2:23" x14ac:dyDescent="0.35"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</row>
  </sheetData>
  <mergeCells count="15">
    <mergeCell ref="D37:E37"/>
    <mergeCell ref="B2:AA2"/>
    <mergeCell ref="B4:AA4"/>
    <mergeCell ref="D5:E5"/>
    <mergeCell ref="D35:E35"/>
    <mergeCell ref="D36:E36"/>
    <mergeCell ref="D80:E80"/>
    <mergeCell ref="D78:E78"/>
    <mergeCell ref="D79:E79"/>
    <mergeCell ref="D38:E38"/>
    <mergeCell ref="D39:E39"/>
    <mergeCell ref="B45:AA45"/>
    <mergeCell ref="D46:E46"/>
    <mergeCell ref="D76:E76"/>
    <mergeCell ref="D77:E7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V38"/>
  <sheetViews>
    <sheetView showGridLines="0" workbookViewId="0"/>
  </sheetViews>
  <sheetFormatPr defaultColWidth="9.1796875" defaultRowHeight="14.5" x14ac:dyDescent="0.35"/>
  <cols>
    <col min="1" max="1" width="9.1796875" style="6"/>
    <col min="2" max="2" width="38.81640625" style="6" bestFit="1" customWidth="1"/>
    <col min="3" max="3" width="22.7265625" style="6" customWidth="1"/>
    <col min="4" max="4" width="21.26953125" style="6" customWidth="1"/>
    <col min="5" max="5" width="20.453125" style="6" customWidth="1"/>
    <col min="6" max="6" width="20.54296875" style="6" customWidth="1"/>
    <col min="7" max="7" width="19" style="6" customWidth="1"/>
    <col min="8" max="8" width="16.26953125" style="6" customWidth="1"/>
    <col min="9" max="9" width="16.453125" style="6" customWidth="1"/>
    <col min="10" max="11" width="20.1796875" style="6" bestFit="1" customWidth="1"/>
    <col min="12" max="22" width="21.1796875" style="6" bestFit="1" customWidth="1"/>
    <col min="23" max="42" width="9.1796875" style="6"/>
    <col min="43" max="43" width="45" style="6" bestFit="1" customWidth="1"/>
    <col min="44" max="44" width="48" style="6" bestFit="1" customWidth="1"/>
    <col min="45" max="16384" width="9.1796875" style="6"/>
  </cols>
  <sheetData>
    <row r="2" spans="2:22" x14ac:dyDescent="0.35">
      <c r="B2" s="153" t="s">
        <v>32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</row>
    <row r="3" spans="2:22" x14ac:dyDescent="0.35"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</row>
    <row r="4" spans="2:22" x14ac:dyDescent="0.35">
      <c r="B4" s="113"/>
      <c r="D4" s="70" t="s">
        <v>228</v>
      </c>
      <c r="E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2:22" x14ac:dyDescent="0.35">
      <c r="B5" s="68" t="s">
        <v>199</v>
      </c>
      <c r="C5" s="35" t="s">
        <v>254</v>
      </c>
      <c r="D5" s="49" t="str">
        <f>"OP_QUE_XXX_" &amp; $C5 &amp; "_" &amp; D$4</f>
        <v>OP_QUE_XXX_R1_C1</v>
      </c>
      <c r="E5" s="51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</row>
    <row r="6" spans="2:22" x14ac:dyDescent="0.35">
      <c r="B6" s="68" t="s">
        <v>200</v>
      </c>
      <c r="C6" s="35" t="s">
        <v>255</v>
      </c>
      <c r="D6" s="49" t="str">
        <f>"OP_QUE_XXX_" &amp; $C6 &amp; "_" &amp; D$4</f>
        <v>OP_QUE_XXX_R2_C1</v>
      </c>
      <c r="E6" s="51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</row>
    <row r="8" spans="2:22" ht="58" x14ac:dyDescent="0.35">
      <c r="C8" s="122" t="s">
        <v>435</v>
      </c>
      <c r="D8" s="123" t="s">
        <v>442</v>
      </c>
      <c r="E8" s="124" t="s">
        <v>443</v>
      </c>
      <c r="F8" s="123" t="s">
        <v>169</v>
      </c>
      <c r="G8" s="123" t="s">
        <v>170</v>
      </c>
      <c r="H8" s="123" t="s">
        <v>201</v>
      </c>
      <c r="I8" s="123" t="s">
        <v>28</v>
      </c>
      <c r="J8" s="95">
        <v>5.0000000000000001E-3</v>
      </c>
      <c r="K8" s="95">
        <v>2.5000000000000001E-2</v>
      </c>
      <c r="L8" s="95">
        <v>0.05</v>
      </c>
      <c r="M8" s="95">
        <v>0.25</v>
      </c>
      <c r="N8" s="95">
        <v>0.5</v>
      </c>
      <c r="O8" s="95">
        <v>0.75</v>
      </c>
      <c r="P8" s="95">
        <v>0.9</v>
      </c>
      <c r="Q8" s="95">
        <v>0.95</v>
      </c>
      <c r="R8" s="95">
        <v>0.97499999999999998</v>
      </c>
      <c r="S8" s="95">
        <v>0.99</v>
      </c>
      <c r="T8" s="95">
        <v>0.995</v>
      </c>
      <c r="U8" s="95">
        <v>0.997</v>
      </c>
      <c r="V8" s="95">
        <v>0.999</v>
      </c>
    </row>
    <row r="9" spans="2:22" x14ac:dyDescent="0.35">
      <c r="B9" s="73"/>
      <c r="C9" s="125" t="s">
        <v>228</v>
      </c>
      <c r="D9" s="125" t="s">
        <v>229</v>
      </c>
      <c r="E9" s="126" t="s">
        <v>230</v>
      </c>
      <c r="F9" s="125" t="s">
        <v>231</v>
      </c>
      <c r="G9" s="125" t="s">
        <v>232</v>
      </c>
      <c r="H9" s="125" t="s">
        <v>233</v>
      </c>
      <c r="I9" s="125" t="s">
        <v>234</v>
      </c>
      <c r="J9" s="125" t="s">
        <v>235</v>
      </c>
      <c r="K9" s="125" t="s">
        <v>236</v>
      </c>
      <c r="L9" s="125" t="s">
        <v>237</v>
      </c>
      <c r="M9" s="125" t="s">
        <v>238</v>
      </c>
      <c r="N9" s="125" t="s">
        <v>239</v>
      </c>
      <c r="O9" s="125" t="s">
        <v>240</v>
      </c>
      <c r="P9" s="125" t="s">
        <v>241</v>
      </c>
      <c r="Q9" s="125" t="s">
        <v>242</v>
      </c>
      <c r="R9" s="125" t="s">
        <v>243</v>
      </c>
      <c r="S9" s="125" t="s">
        <v>244</v>
      </c>
      <c r="T9" s="125" t="s">
        <v>245</v>
      </c>
      <c r="U9" s="125" t="s">
        <v>246</v>
      </c>
      <c r="V9" s="125" t="s">
        <v>247</v>
      </c>
    </row>
    <row r="10" spans="2:22" x14ac:dyDescent="0.35">
      <c r="B10" s="35" t="s">
        <v>254</v>
      </c>
      <c r="C10" s="35" t="str">
        <f>"OP_MAP_XXX_" &amp; $B10 &amp; "_" &amp; C$9</f>
        <v>OP_MAP_XXX_R1_C1</v>
      </c>
      <c r="D10" s="35" t="str">
        <f>"OP_MAP_XXX_" &amp; $B10 &amp; "_" &amp; D$9</f>
        <v>OP_MAP_XXX_R1_C2</v>
      </c>
      <c r="E10" s="74" t="str">
        <f>"OP_MAP_XXX_" &amp; $B10 &amp; "_" &amp; E$9</f>
        <v>OP_MAP_XXX_R1_C3</v>
      </c>
      <c r="F10" s="35" t="str">
        <f>"OP_MAP_XXX_" &amp; $B10 &amp; "_" &amp; G$9</f>
        <v>OP_MAP_XXX_R1_C5</v>
      </c>
      <c r="G10" s="35" t="str">
        <f>"OP_MAP_XXX_" &amp; $B10 &amp; "_" &amp; G$9</f>
        <v>OP_MAP_XXX_R1_C5</v>
      </c>
      <c r="H10" s="127" t="str">
        <f>"OP_DES_XXX_" &amp; $B10 &amp; "_" &amp; H$9</f>
        <v>OP_DES_XXX_R1_C6</v>
      </c>
      <c r="I10" s="127" t="str">
        <f>"OP_SCR_XXX_" &amp; $B10 &amp; "_" &amp; I$9</f>
        <v>OP_SCR_XXX_R1_C7</v>
      </c>
      <c r="J10" s="127" t="str">
        <f t="shared" ref="J10:V25" si="0">"OP_PCT_XXX_" &amp; $B10 &amp; "_" &amp; J$9</f>
        <v>OP_PCT_XXX_R1_C8</v>
      </c>
      <c r="K10" s="127" t="str">
        <f t="shared" si="0"/>
        <v>OP_PCT_XXX_R1_C9</v>
      </c>
      <c r="L10" s="127" t="str">
        <f t="shared" si="0"/>
        <v>OP_PCT_XXX_R1_C10</v>
      </c>
      <c r="M10" s="127" t="str">
        <f t="shared" si="0"/>
        <v>OP_PCT_XXX_R1_C11</v>
      </c>
      <c r="N10" s="127" t="str">
        <f t="shared" si="0"/>
        <v>OP_PCT_XXX_R1_C12</v>
      </c>
      <c r="O10" s="127" t="str">
        <f t="shared" si="0"/>
        <v>OP_PCT_XXX_R1_C13</v>
      </c>
      <c r="P10" s="127" t="str">
        <f t="shared" si="0"/>
        <v>OP_PCT_XXX_R1_C14</v>
      </c>
      <c r="Q10" s="127" t="str">
        <f t="shared" si="0"/>
        <v>OP_PCT_XXX_R1_C15</v>
      </c>
      <c r="R10" s="127" t="str">
        <f t="shared" si="0"/>
        <v>OP_PCT_XXX_R1_C16</v>
      </c>
      <c r="S10" s="127" t="str">
        <f t="shared" si="0"/>
        <v>OP_PCT_XXX_R1_C17</v>
      </c>
      <c r="T10" s="127" t="str">
        <f t="shared" si="0"/>
        <v>OP_PCT_XXX_R1_C18</v>
      </c>
      <c r="U10" s="127" t="str">
        <f t="shared" si="0"/>
        <v>OP_PCT_XXX_R1_C19</v>
      </c>
      <c r="V10" s="127" t="str">
        <f t="shared" si="0"/>
        <v>OP_PCT_XXX_R1_C20</v>
      </c>
    </row>
    <row r="11" spans="2:22" x14ac:dyDescent="0.35">
      <c r="B11" s="35" t="s">
        <v>255</v>
      </c>
      <c r="C11" s="35" t="str">
        <f t="shared" ref="C11:G29" si="1">"OP_MAP_XXX_" &amp; $B11 &amp; "_" &amp; C$9</f>
        <v>OP_MAP_XXX_R2_C1</v>
      </c>
      <c r="D11" s="35" t="str">
        <f t="shared" si="1"/>
        <v>OP_MAP_XXX_R2_C2</v>
      </c>
      <c r="E11" s="74" t="str">
        <f t="shared" si="1"/>
        <v>OP_MAP_XXX_R2_C3</v>
      </c>
      <c r="F11" s="35" t="str">
        <f t="shared" si="1"/>
        <v>OP_MAP_XXX_R2_C4</v>
      </c>
      <c r="G11" s="35" t="str">
        <f t="shared" si="1"/>
        <v>OP_MAP_XXX_R2_C5</v>
      </c>
      <c r="H11" s="127" t="str">
        <f t="shared" ref="H11:H29" si="2">"OP_DES_XXX_" &amp; $B11 &amp; "_" &amp; H$9</f>
        <v>OP_DES_XXX_R2_C6</v>
      </c>
      <c r="I11" s="127" t="str">
        <f>"OP_SCR_XXX_" &amp; $B11 &amp; "_" &amp; I$9</f>
        <v>OP_SCR_XXX_R2_C7</v>
      </c>
      <c r="J11" s="127" t="str">
        <f t="shared" si="0"/>
        <v>OP_PCT_XXX_R2_C8</v>
      </c>
      <c r="K11" s="127" t="str">
        <f t="shared" si="0"/>
        <v>OP_PCT_XXX_R2_C9</v>
      </c>
      <c r="L11" s="127" t="str">
        <f t="shared" si="0"/>
        <v>OP_PCT_XXX_R2_C10</v>
      </c>
      <c r="M11" s="127" t="str">
        <f t="shared" si="0"/>
        <v>OP_PCT_XXX_R2_C11</v>
      </c>
      <c r="N11" s="127" t="str">
        <f t="shared" si="0"/>
        <v>OP_PCT_XXX_R2_C12</v>
      </c>
      <c r="O11" s="127" t="str">
        <f t="shared" si="0"/>
        <v>OP_PCT_XXX_R2_C13</v>
      </c>
      <c r="P11" s="127" t="str">
        <f t="shared" si="0"/>
        <v>OP_PCT_XXX_R2_C14</v>
      </c>
      <c r="Q11" s="127" t="str">
        <f t="shared" si="0"/>
        <v>OP_PCT_XXX_R2_C15</v>
      </c>
      <c r="R11" s="127" t="str">
        <f t="shared" si="0"/>
        <v>OP_PCT_XXX_R2_C16</v>
      </c>
      <c r="S11" s="127" t="str">
        <f t="shared" si="0"/>
        <v>OP_PCT_XXX_R2_C17</v>
      </c>
      <c r="T11" s="127" t="str">
        <f t="shared" si="0"/>
        <v>OP_PCT_XXX_R2_C18</v>
      </c>
      <c r="U11" s="127" t="str">
        <f t="shared" si="0"/>
        <v>OP_PCT_XXX_R2_C19</v>
      </c>
      <c r="V11" s="127" t="str">
        <f t="shared" si="0"/>
        <v>OP_PCT_XXX_R2_C20</v>
      </c>
    </row>
    <row r="12" spans="2:22" x14ac:dyDescent="0.35">
      <c r="B12" s="35" t="s">
        <v>256</v>
      </c>
      <c r="C12" s="35" t="str">
        <f t="shared" si="1"/>
        <v>OP_MAP_XXX_R3_C1</v>
      </c>
      <c r="D12" s="35" t="str">
        <f t="shared" si="1"/>
        <v>OP_MAP_XXX_R3_C2</v>
      </c>
      <c r="E12" s="74" t="str">
        <f t="shared" si="1"/>
        <v>OP_MAP_XXX_R3_C3</v>
      </c>
      <c r="F12" s="35" t="str">
        <f t="shared" si="1"/>
        <v>OP_MAP_XXX_R3_C4</v>
      </c>
      <c r="G12" s="35" t="str">
        <f t="shared" si="1"/>
        <v>OP_MAP_XXX_R3_C5</v>
      </c>
      <c r="H12" s="127" t="str">
        <f t="shared" si="2"/>
        <v>OP_DES_XXX_R3_C6</v>
      </c>
      <c r="I12" s="127" t="str">
        <f t="shared" ref="I12:I29" si="3">"OP_SCR_XXX_" &amp; $B12 &amp; "_" &amp; I$9</f>
        <v>OP_SCR_XXX_R3_C7</v>
      </c>
      <c r="J12" s="127" t="str">
        <f t="shared" si="0"/>
        <v>OP_PCT_XXX_R3_C8</v>
      </c>
      <c r="K12" s="127" t="str">
        <f t="shared" si="0"/>
        <v>OP_PCT_XXX_R3_C9</v>
      </c>
      <c r="L12" s="127" t="str">
        <f t="shared" si="0"/>
        <v>OP_PCT_XXX_R3_C10</v>
      </c>
      <c r="M12" s="127" t="str">
        <f t="shared" si="0"/>
        <v>OP_PCT_XXX_R3_C11</v>
      </c>
      <c r="N12" s="127" t="str">
        <f t="shared" si="0"/>
        <v>OP_PCT_XXX_R3_C12</v>
      </c>
      <c r="O12" s="127" t="str">
        <f t="shared" si="0"/>
        <v>OP_PCT_XXX_R3_C13</v>
      </c>
      <c r="P12" s="127" t="str">
        <f t="shared" si="0"/>
        <v>OP_PCT_XXX_R3_C14</v>
      </c>
      <c r="Q12" s="127" t="str">
        <f t="shared" si="0"/>
        <v>OP_PCT_XXX_R3_C15</v>
      </c>
      <c r="R12" s="127" t="str">
        <f t="shared" si="0"/>
        <v>OP_PCT_XXX_R3_C16</v>
      </c>
      <c r="S12" s="127" t="str">
        <f t="shared" si="0"/>
        <v>OP_PCT_XXX_R3_C17</v>
      </c>
      <c r="T12" s="127" t="str">
        <f t="shared" si="0"/>
        <v>OP_PCT_XXX_R3_C18</v>
      </c>
      <c r="U12" s="127" t="str">
        <f t="shared" si="0"/>
        <v>OP_PCT_XXX_R3_C19</v>
      </c>
      <c r="V12" s="127" t="str">
        <f t="shared" si="0"/>
        <v>OP_PCT_XXX_R3_C20</v>
      </c>
    </row>
    <row r="13" spans="2:22" x14ac:dyDescent="0.35">
      <c r="B13" s="35" t="s">
        <v>257</v>
      </c>
      <c r="C13" s="35" t="str">
        <f t="shared" si="1"/>
        <v>OP_MAP_XXX_R4_C1</v>
      </c>
      <c r="D13" s="35" t="str">
        <f t="shared" si="1"/>
        <v>OP_MAP_XXX_R4_C2</v>
      </c>
      <c r="E13" s="74" t="str">
        <f t="shared" si="1"/>
        <v>OP_MAP_XXX_R4_C3</v>
      </c>
      <c r="F13" s="35" t="str">
        <f t="shared" si="1"/>
        <v>OP_MAP_XXX_R4_C4</v>
      </c>
      <c r="G13" s="35" t="str">
        <f t="shared" si="1"/>
        <v>OP_MAP_XXX_R4_C5</v>
      </c>
      <c r="H13" s="127" t="str">
        <f t="shared" si="2"/>
        <v>OP_DES_XXX_R4_C6</v>
      </c>
      <c r="I13" s="127" t="str">
        <f t="shared" si="3"/>
        <v>OP_SCR_XXX_R4_C7</v>
      </c>
      <c r="J13" s="127" t="str">
        <f t="shared" si="0"/>
        <v>OP_PCT_XXX_R4_C8</v>
      </c>
      <c r="K13" s="127" t="str">
        <f t="shared" si="0"/>
        <v>OP_PCT_XXX_R4_C9</v>
      </c>
      <c r="L13" s="127" t="str">
        <f t="shared" si="0"/>
        <v>OP_PCT_XXX_R4_C10</v>
      </c>
      <c r="M13" s="127" t="str">
        <f t="shared" si="0"/>
        <v>OP_PCT_XXX_R4_C11</v>
      </c>
      <c r="N13" s="127" t="str">
        <f t="shared" si="0"/>
        <v>OP_PCT_XXX_R4_C12</v>
      </c>
      <c r="O13" s="127" t="str">
        <f t="shared" si="0"/>
        <v>OP_PCT_XXX_R4_C13</v>
      </c>
      <c r="P13" s="127" t="str">
        <f t="shared" si="0"/>
        <v>OP_PCT_XXX_R4_C14</v>
      </c>
      <c r="Q13" s="127" t="str">
        <f t="shared" si="0"/>
        <v>OP_PCT_XXX_R4_C15</v>
      </c>
      <c r="R13" s="127" t="str">
        <f t="shared" si="0"/>
        <v>OP_PCT_XXX_R4_C16</v>
      </c>
      <c r="S13" s="127" t="str">
        <f t="shared" si="0"/>
        <v>OP_PCT_XXX_R4_C17</v>
      </c>
      <c r="T13" s="127" t="str">
        <f t="shared" si="0"/>
        <v>OP_PCT_XXX_R4_C18</v>
      </c>
      <c r="U13" s="127" t="str">
        <f t="shared" si="0"/>
        <v>OP_PCT_XXX_R4_C19</v>
      </c>
      <c r="V13" s="127" t="str">
        <f t="shared" si="0"/>
        <v>OP_PCT_XXX_R4_C20</v>
      </c>
    </row>
    <row r="14" spans="2:22" x14ac:dyDescent="0.35">
      <c r="B14" s="35" t="s">
        <v>258</v>
      </c>
      <c r="C14" s="35" t="str">
        <f t="shared" si="1"/>
        <v>OP_MAP_XXX_R5_C1</v>
      </c>
      <c r="D14" s="35" t="str">
        <f t="shared" si="1"/>
        <v>OP_MAP_XXX_R5_C2</v>
      </c>
      <c r="E14" s="74" t="str">
        <f t="shared" si="1"/>
        <v>OP_MAP_XXX_R5_C3</v>
      </c>
      <c r="F14" s="35" t="str">
        <f t="shared" si="1"/>
        <v>OP_MAP_XXX_R5_C4</v>
      </c>
      <c r="G14" s="35" t="str">
        <f t="shared" si="1"/>
        <v>OP_MAP_XXX_R5_C5</v>
      </c>
      <c r="H14" s="127" t="str">
        <f t="shared" si="2"/>
        <v>OP_DES_XXX_R5_C6</v>
      </c>
      <c r="I14" s="127" t="str">
        <f t="shared" si="3"/>
        <v>OP_SCR_XXX_R5_C7</v>
      </c>
      <c r="J14" s="127" t="str">
        <f t="shared" si="0"/>
        <v>OP_PCT_XXX_R5_C8</v>
      </c>
      <c r="K14" s="127" t="str">
        <f t="shared" si="0"/>
        <v>OP_PCT_XXX_R5_C9</v>
      </c>
      <c r="L14" s="127" t="str">
        <f t="shared" si="0"/>
        <v>OP_PCT_XXX_R5_C10</v>
      </c>
      <c r="M14" s="127" t="str">
        <f t="shared" si="0"/>
        <v>OP_PCT_XXX_R5_C11</v>
      </c>
      <c r="N14" s="127" t="str">
        <f t="shared" si="0"/>
        <v>OP_PCT_XXX_R5_C12</v>
      </c>
      <c r="O14" s="127" t="str">
        <f t="shared" si="0"/>
        <v>OP_PCT_XXX_R5_C13</v>
      </c>
      <c r="P14" s="127" t="str">
        <f t="shared" si="0"/>
        <v>OP_PCT_XXX_R5_C14</v>
      </c>
      <c r="Q14" s="127" t="str">
        <f t="shared" si="0"/>
        <v>OP_PCT_XXX_R5_C15</v>
      </c>
      <c r="R14" s="127" t="str">
        <f t="shared" si="0"/>
        <v>OP_PCT_XXX_R5_C16</v>
      </c>
      <c r="S14" s="127" t="str">
        <f t="shared" si="0"/>
        <v>OP_PCT_XXX_R5_C17</v>
      </c>
      <c r="T14" s="127" t="str">
        <f t="shared" si="0"/>
        <v>OP_PCT_XXX_R5_C18</v>
      </c>
      <c r="U14" s="127" t="str">
        <f t="shared" si="0"/>
        <v>OP_PCT_XXX_R5_C19</v>
      </c>
      <c r="V14" s="127" t="str">
        <f t="shared" si="0"/>
        <v>OP_PCT_XXX_R5_C20</v>
      </c>
    </row>
    <row r="15" spans="2:22" x14ac:dyDescent="0.35">
      <c r="B15" s="35" t="s">
        <v>259</v>
      </c>
      <c r="C15" s="35" t="str">
        <f t="shared" si="1"/>
        <v>OP_MAP_XXX_R6_C1</v>
      </c>
      <c r="D15" s="35" t="str">
        <f t="shared" si="1"/>
        <v>OP_MAP_XXX_R6_C2</v>
      </c>
      <c r="E15" s="74" t="str">
        <f t="shared" si="1"/>
        <v>OP_MAP_XXX_R6_C3</v>
      </c>
      <c r="F15" s="35" t="str">
        <f t="shared" si="1"/>
        <v>OP_MAP_XXX_R6_C4</v>
      </c>
      <c r="G15" s="35" t="str">
        <f t="shared" si="1"/>
        <v>OP_MAP_XXX_R6_C5</v>
      </c>
      <c r="H15" s="127" t="str">
        <f t="shared" si="2"/>
        <v>OP_DES_XXX_R6_C6</v>
      </c>
      <c r="I15" s="127" t="str">
        <f t="shared" si="3"/>
        <v>OP_SCR_XXX_R6_C7</v>
      </c>
      <c r="J15" s="127" t="str">
        <f t="shared" si="0"/>
        <v>OP_PCT_XXX_R6_C8</v>
      </c>
      <c r="K15" s="127" t="str">
        <f t="shared" si="0"/>
        <v>OP_PCT_XXX_R6_C9</v>
      </c>
      <c r="L15" s="127" t="str">
        <f t="shared" si="0"/>
        <v>OP_PCT_XXX_R6_C10</v>
      </c>
      <c r="M15" s="127" t="str">
        <f t="shared" si="0"/>
        <v>OP_PCT_XXX_R6_C11</v>
      </c>
      <c r="N15" s="127" t="str">
        <f t="shared" si="0"/>
        <v>OP_PCT_XXX_R6_C12</v>
      </c>
      <c r="O15" s="127" t="str">
        <f t="shared" si="0"/>
        <v>OP_PCT_XXX_R6_C13</v>
      </c>
      <c r="P15" s="127" t="str">
        <f t="shared" si="0"/>
        <v>OP_PCT_XXX_R6_C14</v>
      </c>
      <c r="Q15" s="127" t="str">
        <f t="shared" si="0"/>
        <v>OP_PCT_XXX_R6_C15</v>
      </c>
      <c r="R15" s="127" t="str">
        <f t="shared" si="0"/>
        <v>OP_PCT_XXX_R6_C16</v>
      </c>
      <c r="S15" s="127" t="str">
        <f t="shared" si="0"/>
        <v>OP_PCT_XXX_R6_C17</v>
      </c>
      <c r="T15" s="127" t="str">
        <f t="shared" si="0"/>
        <v>OP_PCT_XXX_R6_C18</v>
      </c>
      <c r="U15" s="127" t="str">
        <f t="shared" si="0"/>
        <v>OP_PCT_XXX_R6_C19</v>
      </c>
      <c r="V15" s="127" t="str">
        <f t="shared" si="0"/>
        <v>OP_PCT_XXX_R6_C20</v>
      </c>
    </row>
    <row r="16" spans="2:22" x14ac:dyDescent="0.35">
      <c r="B16" s="35" t="s">
        <v>260</v>
      </c>
      <c r="C16" s="35" t="str">
        <f t="shared" si="1"/>
        <v>OP_MAP_XXX_R7_C1</v>
      </c>
      <c r="D16" s="35" t="str">
        <f t="shared" si="1"/>
        <v>OP_MAP_XXX_R7_C2</v>
      </c>
      <c r="E16" s="74" t="str">
        <f t="shared" si="1"/>
        <v>OP_MAP_XXX_R7_C3</v>
      </c>
      <c r="F16" s="35" t="str">
        <f t="shared" si="1"/>
        <v>OP_MAP_XXX_R7_C4</v>
      </c>
      <c r="G16" s="35" t="str">
        <f t="shared" si="1"/>
        <v>OP_MAP_XXX_R7_C5</v>
      </c>
      <c r="H16" s="127" t="str">
        <f t="shared" si="2"/>
        <v>OP_DES_XXX_R7_C6</v>
      </c>
      <c r="I16" s="127" t="str">
        <f t="shared" si="3"/>
        <v>OP_SCR_XXX_R7_C7</v>
      </c>
      <c r="J16" s="127" t="str">
        <f t="shared" si="0"/>
        <v>OP_PCT_XXX_R7_C8</v>
      </c>
      <c r="K16" s="127" t="str">
        <f t="shared" si="0"/>
        <v>OP_PCT_XXX_R7_C9</v>
      </c>
      <c r="L16" s="127" t="str">
        <f t="shared" si="0"/>
        <v>OP_PCT_XXX_R7_C10</v>
      </c>
      <c r="M16" s="127" t="str">
        <f t="shared" si="0"/>
        <v>OP_PCT_XXX_R7_C11</v>
      </c>
      <c r="N16" s="127" t="str">
        <f t="shared" si="0"/>
        <v>OP_PCT_XXX_R7_C12</v>
      </c>
      <c r="O16" s="127" t="str">
        <f t="shared" si="0"/>
        <v>OP_PCT_XXX_R7_C13</v>
      </c>
      <c r="P16" s="127" t="str">
        <f t="shared" si="0"/>
        <v>OP_PCT_XXX_R7_C14</v>
      </c>
      <c r="Q16" s="127" t="str">
        <f t="shared" si="0"/>
        <v>OP_PCT_XXX_R7_C15</v>
      </c>
      <c r="R16" s="127" t="str">
        <f t="shared" si="0"/>
        <v>OP_PCT_XXX_R7_C16</v>
      </c>
      <c r="S16" s="127" t="str">
        <f t="shared" si="0"/>
        <v>OP_PCT_XXX_R7_C17</v>
      </c>
      <c r="T16" s="127" t="str">
        <f t="shared" si="0"/>
        <v>OP_PCT_XXX_R7_C18</v>
      </c>
      <c r="U16" s="127" t="str">
        <f t="shared" si="0"/>
        <v>OP_PCT_XXX_R7_C19</v>
      </c>
      <c r="V16" s="127" t="str">
        <f t="shared" si="0"/>
        <v>OP_PCT_XXX_R7_C20</v>
      </c>
    </row>
    <row r="17" spans="2:22" x14ac:dyDescent="0.35">
      <c r="B17" s="35" t="s">
        <v>261</v>
      </c>
      <c r="C17" s="35" t="str">
        <f t="shared" si="1"/>
        <v>OP_MAP_XXX_R8_C1</v>
      </c>
      <c r="D17" s="35" t="str">
        <f t="shared" si="1"/>
        <v>OP_MAP_XXX_R8_C2</v>
      </c>
      <c r="E17" s="74" t="str">
        <f t="shared" si="1"/>
        <v>OP_MAP_XXX_R8_C3</v>
      </c>
      <c r="F17" s="35" t="str">
        <f t="shared" si="1"/>
        <v>OP_MAP_XXX_R8_C4</v>
      </c>
      <c r="G17" s="35" t="str">
        <f t="shared" si="1"/>
        <v>OP_MAP_XXX_R8_C5</v>
      </c>
      <c r="H17" s="127" t="str">
        <f t="shared" si="2"/>
        <v>OP_DES_XXX_R8_C6</v>
      </c>
      <c r="I17" s="127" t="str">
        <f t="shared" si="3"/>
        <v>OP_SCR_XXX_R8_C7</v>
      </c>
      <c r="J17" s="127" t="str">
        <f t="shared" si="0"/>
        <v>OP_PCT_XXX_R8_C8</v>
      </c>
      <c r="K17" s="127" t="str">
        <f t="shared" si="0"/>
        <v>OP_PCT_XXX_R8_C9</v>
      </c>
      <c r="L17" s="127" t="str">
        <f t="shared" si="0"/>
        <v>OP_PCT_XXX_R8_C10</v>
      </c>
      <c r="M17" s="127" t="str">
        <f t="shared" si="0"/>
        <v>OP_PCT_XXX_R8_C11</v>
      </c>
      <c r="N17" s="127" t="str">
        <f t="shared" si="0"/>
        <v>OP_PCT_XXX_R8_C12</v>
      </c>
      <c r="O17" s="127" t="str">
        <f t="shared" si="0"/>
        <v>OP_PCT_XXX_R8_C13</v>
      </c>
      <c r="P17" s="127" t="str">
        <f t="shared" si="0"/>
        <v>OP_PCT_XXX_R8_C14</v>
      </c>
      <c r="Q17" s="127" t="str">
        <f t="shared" si="0"/>
        <v>OP_PCT_XXX_R8_C15</v>
      </c>
      <c r="R17" s="127" t="str">
        <f t="shared" si="0"/>
        <v>OP_PCT_XXX_R8_C16</v>
      </c>
      <c r="S17" s="127" t="str">
        <f t="shared" si="0"/>
        <v>OP_PCT_XXX_R8_C17</v>
      </c>
      <c r="T17" s="127" t="str">
        <f t="shared" si="0"/>
        <v>OP_PCT_XXX_R8_C18</v>
      </c>
      <c r="U17" s="127" t="str">
        <f t="shared" si="0"/>
        <v>OP_PCT_XXX_R8_C19</v>
      </c>
      <c r="V17" s="127" t="str">
        <f t="shared" si="0"/>
        <v>OP_PCT_XXX_R8_C20</v>
      </c>
    </row>
    <row r="18" spans="2:22" x14ac:dyDescent="0.35">
      <c r="B18" s="35" t="s">
        <v>262</v>
      </c>
      <c r="C18" s="35" t="str">
        <f t="shared" si="1"/>
        <v>OP_MAP_XXX_R9_C1</v>
      </c>
      <c r="D18" s="35" t="str">
        <f t="shared" si="1"/>
        <v>OP_MAP_XXX_R9_C2</v>
      </c>
      <c r="E18" s="74" t="str">
        <f t="shared" si="1"/>
        <v>OP_MAP_XXX_R9_C3</v>
      </c>
      <c r="F18" s="35" t="str">
        <f t="shared" si="1"/>
        <v>OP_MAP_XXX_R9_C4</v>
      </c>
      <c r="G18" s="35" t="str">
        <f t="shared" si="1"/>
        <v>OP_MAP_XXX_R9_C5</v>
      </c>
      <c r="H18" s="127" t="str">
        <f t="shared" si="2"/>
        <v>OP_DES_XXX_R9_C6</v>
      </c>
      <c r="I18" s="127" t="str">
        <f t="shared" si="3"/>
        <v>OP_SCR_XXX_R9_C7</v>
      </c>
      <c r="J18" s="127" t="str">
        <f t="shared" si="0"/>
        <v>OP_PCT_XXX_R9_C8</v>
      </c>
      <c r="K18" s="127" t="str">
        <f t="shared" si="0"/>
        <v>OP_PCT_XXX_R9_C9</v>
      </c>
      <c r="L18" s="127" t="str">
        <f t="shared" si="0"/>
        <v>OP_PCT_XXX_R9_C10</v>
      </c>
      <c r="M18" s="127" t="str">
        <f t="shared" si="0"/>
        <v>OP_PCT_XXX_R9_C11</v>
      </c>
      <c r="N18" s="127" t="str">
        <f t="shared" si="0"/>
        <v>OP_PCT_XXX_R9_C12</v>
      </c>
      <c r="O18" s="127" t="str">
        <f t="shared" si="0"/>
        <v>OP_PCT_XXX_R9_C13</v>
      </c>
      <c r="P18" s="127" t="str">
        <f t="shared" si="0"/>
        <v>OP_PCT_XXX_R9_C14</v>
      </c>
      <c r="Q18" s="127" t="str">
        <f t="shared" si="0"/>
        <v>OP_PCT_XXX_R9_C15</v>
      </c>
      <c r="R18" s="127" t="str">
        <f t="shared" si="0"/>
        <v>OP_PCT_XXX_R9_C16</v>
      </c>
      <c r="S18" s="127" t="str">
        <f t="shared" si="0"/>
        <v>OP_PCT_XXX_R9_C17</v>
      </c>
      <c r="T18" s="127" t="str">
        <f t="shared" si="0"/>
        <v>OP_PCT_XXX_R9_C18</v>
      </c>
      <c r="U18" s="127" t="str">
        <f t="shared" si="0"/>
        <v>OP_PCT_XXX_R9_C19</v>
      </c>
      <c r="V18" s="127" t="str">
        <f t="shared" si="0"/>
        <v>OP_PCT_XXX_R9_C20</v>
      </c>
    </row>
    <row r="19" spans="2:22" x14ac:dyDescent="0.35">
      <c r="B19" s="35" t="s">
        <v>263</v>
      </c>
      <c r="C19" s="35" t="str">
        <f t="shared" si="1"/>
        <v>OP_MAP_XXX_R10_C1</v>
      </c>
      <c r="D19" s="35" t="str">
        <f t="shared" si="1"/>
        <v>OP_MAP_XXX_R10_C2</v>
      </c>
      <c r="E19" s="74" t="str">
        <f t="shared" si="1"/>
        <v>OP_MAP_XXX_R10_C3</v>
      </c>
      <c r="F19" s="35" t="str">
        <f t="shared" si="1"/>
        <v>OP_MAP_XXX_R10_C4</v>
      </c>
      <c r="G19" s="35" t="str">
        <f t="shared" si="1"/>
        <v>OP_MAP_XXX_R10_C5</v>
      </c>
      <c r="H19" s="127" t="str">
        <f t="shared" si="2"/>
        <v>OP_DES_XXX_R10_C6</v>
      </c>
      <c r="I19" s="127" t="str">
        <f t="shared" si="3"/>
        <v>OP_SCR_XXX_R10_C7</v>
      </c>
      <c r="J19" s="127" t="str">
        <f t="shared" si="0"/>
        <v>OP_PCT_XXX_R10_C8</v>
      </c>
      <c r="K19" s="127" t="str">
        <f t="shared" si="0"/>
        <v>OP_PCT_XXX_R10_C9</v>
      </c>
      <c r="L19" s="127" t="str">
        <f t="shared" si="0"/>
        <v>OP_PCT_XXX_R10_C10</v>
      </c>
      <c r="M19" s="127" t="str">
        <f t="shared" si="0"/>
        <v>OP_PCT_XXX_R10_C11</v>
      </c>
      <c r="N19" s="127" t="str">
        <f t="shared" si="0"/>
        <v>OP_PCT_XXX_R10_C12</v>
      </c>
      <c r="O19" s="127" t="str">
        <f t="shared" si="0"/>
        <v>OP_PCT_XXX_R10_C13</v>
      </c>
      <c r="P19" s="127" t="str">
        <f t="shared" si="0"/>
        <v>OP_PCT_XXX_R10_C14</v>
      </c>
      <c r="Q19" s="127" t="str">
        <f t="shared" si="0"/>
        <v>OP_PCT_XXX_R10_C15</v>
      </c>
      <c r="R19" s="127" t="str">
        <f t="shared" si="0"/>
        <v>OP_PCT_XXX_R10_C16</v>
      </c>
      <c r="S19" s="127" t="str">
        <f t="shared" si="0"/>
        <v>OP_PCT_XXX_R10_C17</v>
      </c>
      <c r="T19" s="127" t="str">
        <f t="shared" si="0"/>
        <v>OP_PCT_XXX_R10_C18</v>
      </c>
      <c r="U19" s="127" t="str">
        <f t="shared" si="0"/>
        <v>OP_PCT_XXX_R10_C19</v>
      </c>
      <c r="V19" s="127" t="str">
        <f t="shared" si="0"/>
        <v>OP_PCT_XXX_R10_C20</v>
      </c>
    </row>
    <row r="20" spans="2:22" x14ac:dyDescent="0.35">
      <c r="B20" s="35" t="s">
        <v>264</v>
      </c>
      <c r="C20" s="35" t="str">
        <f t="shared" si="1"/>
        <v>OP_MAP_XXX_R11_C1</v>
      </c>
      <c r="D20" s="35" t="str">
        <f t="shared" si="1"/>
        <v>OP_MAP_XXX_R11_C2</v>
      </c>
      <c r="E20" s="74" t="str">
        <f t="shared" si="1"/>
        <v>OP_MAP_XXX_R11_C3</v>
      </c>
      <c r="F20" s="35" t="str">
        <f t="shared" si="1"/>
        <v>OP_MAP_XXX_R11_C4</v>
      </c>
      <c r="G20" s="35" t="str">
        <f t="shared" si="1"/>
        <v>OP_MAP_XXX_R11_C5</v>
      </c>
      <c r="H20" s="127" t="str">
        <f t="shared" si="2"/>
        <v>OP_DES_XXX_R11_C6</v>
      </c>
      <c r="I20" s="127" t="str">
        <f t="shared" si="3"/>
        <v>OP_SCR_XXX_R11_C7</v>
      </c>
      <c r="J20" s="127" t="str">
        <f t="shared" si="0"/>
        <v>OP_PCT_XXX_R11_C8</v>
      </c>
      <c r="K20" s="127" t="str">
        <f t="shared" si="0"/>
        <v>OP_PCT_XXX_R11_C9</v>
      </c>
      <c r="L20" s="127" t="str">
        <f t="shared" si="0"/>
        <v>OP_PCT_XXX_R11_C10</v>
      </c>
      <c r="M20" s="127" t="str">
        <f t="shared" si="0"/>
        <v>OP_PCT_XXX_R11_C11</v>
      </c>
      <c r="N20" s="127" t="str">
        <f t="shared" si="0"/>
        <v>OP_PCT_XXX_R11_C12</v>
      </c>
      <c r="O20" s="127" t="str">
        <f t="shared" si="0"/>
        <v>OP_PCT_XXX_R11_C13</v>
      </c>
      <c r="P20" s="127" t="str">
        <f t="shared" si="0"/>
        <v>OP_PCT_XXX_R11_C14</v>
      </c>
      <c r="Q20" s="127" t="str">
        <f t="shared" si="0"/>
        <v>OP_PCT_XXX_R11_C15</v>
      </c>
      <c r="R20" s="127" t="str">
        <f t="shared" si="0"/>
        <v>OP_PCT_XXX_R11_C16</v>
      </c>
      <c r="S20" s="127" t="str">
        <f t="shared" si="0"/>
        <v>OP_PCT_XXX_R11_C17</v>
      </c>
      <c r="T20" s="127" t="str">
        <f t="shared" si="0"/>
        <v>OP_PCT_XXX_R11_C18</v>
      </c>
      <c r="U20" s="127" t="str">
        <f t="shared" si="0"/>
        <v>OP_PCT_XXX_R11_C19</v>
      </c>
      <c r="V20" s="127" t="str">
        <f t="shared" si="0"/>
        <v>OP_PCT_XXX_R11_C20</v>
      </c>
    </row>
    <row r="21" spans="2:22" x14ac:dyDescent="0.35">
      <c r="B21" s="35" t="s">
        <v>265</v>
      </c>
      <c r="C21" s="35" t="str">
        <f t="shared" si="1"/>
        <v>OP_MAP_XXX_R12_C1</v>
      </c>
      <c r="D21" s="35" t="str">
        <f t="shared" si="1"/>
        <v>OP_MAP_XXX_R12_C2</v>
      </c>
      <c r="E21" s="74" t="str">
        <f t="shared" si="1"/>
        <v>OP_MAP_XXX_R12_C3</v>
      </c>
      <c r="F21" s="35" t="str">
        <f t="shared" si="1"/>
        <v>OP_MAP_XXX_R12_C4</v>
      </c>
      <c r="G21" s="35" t="str">
        <f t="shared" si="1"/>
        <v>OP_MAP_XXX_R12_C5</v>
      </c>
      <c r="H21" s="127" t="str">
        <f t="shared" si="2"/>
        <v>OP_DES_XXX_R12_C6</v>
      </c>
      <c r="I21" s="127" t="str">
        <f t="shared" si="3"/>
        <v>OP_SCR_XXX_R12_C7</v>
      </c>
      <c r="J21" s="127" t="str">
        <f t="shared" si="0"/>
        <v>OP_PCT_XXX_R12_C8</v>
      </c>
      <c r="K21" s="127" t="str">
        <f t="shared" si="0"/>
        <v>OP_PCT_XXX_R12_C9</v>
      </c>
      <c r="L21" s="127" t="str">
        <f t="shared" si="0"/>
        <v>OP_PCT_XXX_R12_C10</v>
      </c>
      <c r="M21" s="127" t="str">
        <f t="shared" si="0"/>
        <v>OP_PCT_XXX_R12_C11</v>
      </c>
      <c r="N21" s="127" t="str">
        <f t="shared" si="0"/>
        <v>OP_PCT_XXX_R12_C12</v>
      </c>
      <c r="O21" s="127" t="str">
        <f t="shared" si="0"/>
        <v>OP_PCT_XXX_R12_C13</v>
      </c>
      <c r="P21" s="127" t="str">
        <f t="shared" si="0"/>
        <v>OP_PCT_XXX_R12_C14</v>
      </c>
      <c r="Q21" s="127" t="str">
        <f t="shared" si="0"/>
        <v>OP_PCT_XXX_R12_C15</v>
      </c>
      <c r="R21" s="127" t="str">
        <f t="shared" si="0"/>
        <v>OP_PCT_XXX_R12_C16</v>
      </c>
      <c r="S21" s="127" t="str">
        <f t="shared" si="0"/>
        <v>OP_PCT_XXX_R12_C17</v>
      </c>
      <c r="T21" s="127" t="str">
        <f t="shared" si="0"/>
        <v>OP_PCT_XXX_R12_C18</v>
      </c>
      <c r="U21" s="127" t="str">
        <f t="shared" si="0"/>
        <v>OP_PCT_XXX_R12_C19</v>
      </c>
      <c r="V21" s="127" t="str">
        <f t="shared" si="0"/>
        <v>OP_PCT_XXX_R12_C20</v>
      </c>
    </row>
    <row r="22" spans="2:22" x14ac:dyDescent="0.35">
      <c r="B22" s="35" t="s">
        <v>266</v>
      </c>
      <c r="C22" s="35" t="str">
        <f t="shared" si="1"/>
        <v>OP_MAP_XXX_R13_C1</v>
      </c>
      <c r="D22" s="35" t="str">
        <f t="shared" si="1"/>
        <v>OP_MAP_XXX_R13_C2</v>
      </c>
      <c r="E22" s="74" t="str">
        <f t="shared" si="1"/>
        <v>OP_MAP_XXX_R13_C3</v>
      </c>
      <c r="F22" s="35" t="str">
        <f t="shared" si="1"/>
        <v>OP_MAP_XXX_R13_C4</v>
      </c>
      <c r="G22" s="35" t="str">
        <f t="shared" si="1"/>
        <v>OP_MAP_XXX_R13_C5</v>
      </c>
      <c r="H22" s="127" t="str">
        <f t="shared" si="2"/>
        <v>OP_DES_XXX_R13_C6</v>
      </c>
      <c r="I22" s="127" t="str">
        <f t="shared" si="3"/>
        <v>OP_SCR_XXX_R13_C7</v>
      </c>
      <c r="J22" s="127" t="str">
        <f t="shared" si="0"/>
        <v>OP_PCT_XXX_R13_C8</v>
      </c>
      <c r="K22" s="127" t="str">
        <f t="shared" si="0"/>
        <v>OP_PCT_XXX_R13_C9</v>
      </c>
      <c r="L22" s="127" t="str">
        <f t="shared" si="0"/>
        <v>OP_PCT_XXX_R13_C10</v>
      </c>
      <c r="M22" s="127" t="str">
        <f t="shared" si="0"/>
        <v>OP_PCT_XXX_R13_C11</v>
      </c>
      <c r="N22" s="127" t="str">
        <f t="shared" si="0"/>
        <v>OP_PCT_XXX_R13_C12</v>
      </c>
      <c r="O22" s="127" t="str">
        <f t="shared" si="0"/>
        <v>OP_PCT_XXX_R13_C13</v>
      </c>
      <c r="P22" s="127" t="str">
        <f t="shared" si="0"/>
        <v>OP_PCT_XXX_R13_C14</v>
      </c>
      <c r="Q22" s="127" t="str">
        <f t="shared" si="0"/>
        <v>OP_PCT_XXX_R13_C15</v>
      </c>
      <c r="R22" s="127" t="str">
        <f t="shared" si="0"/>
        <v>OP_PCT_XXX_R13_C16</v>
      </c>
      <c r="S22" s="127" t="str">
        <f t="shared" si="0"/>
        <v>OP_PCT_XXX_R13_C17</v>
      </c>
      <c r="T22" s="127" t="str">
        <f t="shared" si="0"/>
        <v>OP_PCT_XXX_R13_C18</v>
      </c>
      <c r="U22" s="127" t="str">
        <f t="shared" si="0"/>
        <v>OP_PCT_XXX_R13_C19</v>
      </c>
      <c r="V22" s="127" t="str">
        <f t="shared" si="0"/>
        <v>OP_PCT_XXX_R13_C20</v>
      </c>
    </row>
    <row r="23" spans="2:22" x14ac:dyDescent="0.35">
      <c r="B23" s="35" t="s">
        <v>267</v>
      </c>
      <c r="C23" s="35" t="str">
        <f t="shared" si="1"/>
        <v>OP_MAP_XXX_R14_C1</v>
      </c>
      <c r="D23" s="35" t="str">
        <f t="shared" si="1"/>
        <v>OP_MAP_XXX_R14_C2</v>
      </c>
      <c r="E23" s="74" t="str">
        <f t="shared" si="1"/>
        <v>OP_MAP_XXX_R14_C3</v>
      </c>
      <c r="F23" s="35" t="str">
        <f t="shared" si="1"/>
        <v>OP_MAP_XXX_R14_C4</v>
      </c>
      <c r="G23" s="35" t="str">
        <f t="shared" si="1"/>
        <v>OP_MAP_XXX_R14_C5</v>
      </c>
      <c r="H23" s="127" t="str">
        <f t="shared" si="2"/>
        <v>OP_DES_XXX_R14_C6</v>
      </c>
      <c r="I23" s="127" t="str">
        <f t="shared" si="3"/>
        <v>OP_SCR_XXX_R14_C7</v>
      </c>
      <c r="J23" s="127" t="str">
        <f t="shared" si="0"/>
        <v>OP_PCT_XXX_R14_C8</v>
      </c>
      <c r="K23" s="127" t="str">
        <f t="shared" si="0"/>
        <v>OP_PCT_XXX_R14_C9</v>
      </c>
      <c r="L23" s="127" t="str">
        <f t="shared" si="0"/>
        <v>OP_PCT_XXX_R14_C10</v>
      </c>
      <c r="M23" s="127" t="str">
        <f t="shared" si="0"/>
        <v>OP_PCT_XXX_R14_C11</v>
      </c>
      <c r="N23" s="127" t="str">
        <f t="shared" si="0"/>
        <v>OP_PCT_XXX_R14_C12</v>
      </c>
      <c r="O23" s="127" t="str">
        <f t="shared" si="0"/>
        <v>OP_PCT_XXX_R14_C13</v>
      </c>
      <c r="P23" s="127" t="str">
        <f t="shared" si="0"/>
        <v>OP_PCT_XXX_R14_C14</v>
      </c>
      <c r="Q23" s="127" t="str">
        <f t="shared" si="0"/>
        <v>OP_PCT_XXX_R14_C15</v>
      </c>
      <c r="R23" s="127" t="str">
        <f t="shared" si="0"/>
        <v>OP_PCT_XXX_R14_C16</v>
      </c>
      <c r="S23" s="127" t="str">
        <f t="shared" si="0"/>
        <v>OP_PCT_XXX_R14_C17</v>
      </c>
      <c r="T23" s="127" t="str">
        <f t="shared" si="0"/>
        <v>OP_PCT_XXX_R14_C18</v>
      </c>
      <c r="U23" s="127" t="str">
        <f t="shared" si="0"/>
        <v>OP_PCT_XXX_R14_C19</v>
      </c>
      <c r="V23" s="127" t="str">
        <f t="shared" si="0"/>
        <v>OP_PCT_XXX_R14_C20</v>
      </c>
    </row>
    <row r="24" spans="2:22" x14ac:dyDescent="0.35">
      <c r="B24" s="35" t="s">
        <v>268</v>
      </c>
      <c r="C24" s="35" t="str">
        <f t="shared" si="1"/>
        <v>OP_MAP_XXX_R15_C1</v>
      </c>
      <c r="D24" s="35" t="str">
        <f t="shared" si="1"/>
        <v>OP_MAP_XXX_R15_C2</v>
      </c>
      <c r="E24" s="74" t="str">
        <f t="shared" si="1"/>
        <v>OP_MAP_XXX_R15_C3</v>
      </c>
      <c r="F24" s="35" t="str">
        <f t="shared" si="1"/>
        <v>OP_MAP_XXX_R15_C4</v>
      </c>
      <c r="G24" s="35" t="str">
        <f t="shared" si="1"/>
        <v>OP_MAP_XXX_R15_C5</v>
      </c>
      <c r="H24" s="127" t="str">
        <f t="shared" si="2"/>
        <v>OP_DES_XXX_R15_C6</v>
      </c>
      <c r="I24" s="127" t="str">
        <f t="shared" si="3"/>
        <v>OP_SCR_XXX_R15_C7</v>
      </c>
      <c r="J24" s="127" t="str">
        <f t="shared" si="0"/>
        <v>OP_PCT_XXX_R15_C8</v>
      </c>
      <c r="K24" s="127" t="str">
        <f t="shared" si="0"/>
        <v>OP_PCT_XXX_R15_C9</v>
      </c>
      <c r="L24" s="127" t="str">
        <f t="shared" si="0"/>
        <v>OP_PCT_XXX_R15_C10</v>
      </c>
      <c r="M24" s="127" t="str">
        <f t="shared" si="0"/>
        <v>OP_PCT_XXX_R15_C11</v>
      </c>
      <c r="N24" s="127" t="str">
        <f t="shared" si="0"/>
        <v>OP_PCT_XXX_R15_C12</v>
      </c>
      <c r="O24" s="127" t="str">
        <f t="shared" si="0"/>
        <v>OP_PCT_XXX_R15_C13</v>
      </c>
      <c r="P24" s="127" t="str">
        <f t="shared" si="0"/>
        <v>OP_PCT_XXX_R15_C14</v>
      </c>
      <c r="Q24" s="127" t="str">
        <f t="shared" si="0"/>
        <v>OP_PCT_XXX_R15_C15</v>
      </c>
      <c r="R24" s="127" t="str">
        <f t="shared" si="0"/>
        <v>OP_PCT_XXX_R15_C16</v>
      </c>
      <c r="S24" s="127" t="str">
        <f t="shared" si="0"/>
        <v>OP_PCT_XXX_R15_C17</v>
      </c>
      <c r="T24" s="127" t="str">
        <f t="shared" si="0"/>
        <v>OP_PCT_XXX_R15_C18</v>
      </c>
      <c r="U24" s="127" t="str">
        <f t="shared" si="0"/>
        <v>OP_PCT_XXX_R15_C19</v>
      </c>
      <c r="V24" s="127" t="str">
        <f t="shared" si="0"/>
        <v>OP_PCT_XXX_R15_C20</v>
      </c>
    </row>
    <row r="25" spans="2:22" x14ac:dyDescent="0.35">
      <c r="B25" s="35" t="s">
        <v>269</v>
      </c>
      <c r="C25" s="35" t="str">
        <f t="shared" si="1"/>
        <v>OP_MAP_XXX_R16_C1</v>
      </c>
      <c r="D25" s="35" t="str">
        <f t="shared" si="1"/>
        <v>OP_MAP_XXX_R16_C2</v>
      </c>
      <c r="E25" s="74" t="str">
        <f t="shared" si="1"/>
        <v>OP_MAP_XXX_R16_C3</v>
      </c>
      <c r="F25" s="35" t="str">
        <f t="shared" si="1"/>
        <v>OP_MAP_XXX_R16_C4</v>
      </c>
      <c r="G25" s="35" t="str">
        <f t="shared" si="1"/>
        <v>OP_MAP_XXX_R16_C5</v>
      </c>
      <c r="H25" s="127" t="str">
        <f t="shared" si="2"/>
        <v>OP_DES_XXX_R16_C6</v>
      </c>
      <c r="I25" s="127" t="str">
        <f t="shared" si="3"/>
        <v>OP_SCR_XXX_R16_C7</v>
      </c>
      <c r="J25" s="127" t="str">
        <f t="shared" si="0"/>
        <v>OP_PCT_XXX_R16_C8</v>
      </c>
      <c r="K25" s="127" t="str">
        <f t="shared" si="0"/>
        <v>OP_PCT_XXX_R16_C9</v>
      </c>
      <c r="L25" s="127" t="str">
        <f t="shared" si="0"/>
        <v>OP_PCT_XXX_R16_C10</v>
      </c>
      <c r="M25" s="127" t="str">
        <f t="shared" si="0"/>
        <v>OP_PCT_XXX_R16_C11</v>
      </c>
      <c r="N25" s="127" t="str">
        <f t="shared" si="0"/>
        <v>OP_PCT_XXX_R16_C12</v>
      </c>
      <c r="O25" s="127" t="str">
        <f t="shared" si="0"/>
        <v>OP_PCT_XXX_R16_C13</v>
      </c>
      <c r="P25" s="127" t="str">
        <f t="shared" si="0"/>
        <v>OP_PCT_XXX_R16_C14</v>
      </c>
      <c r="Q25" s="127" t="str">
        <f t="shared" si="0"/>
        <v>OP_PCT_XXX_R16_C15</v>
      </c>
      <c r="R25" s="127" t="str">
        <f t="shared" si="0"/>
        <v>OP_PCT_XXX_R16_C16</v>
      </c>
      <c r="S25" s="127" t="str">
        <f t="shared" si="0"/>
        <v>OP_PCT_XXX_R16_C17</v>
      </c>
      <c r="T25" s="127" t="str">
        <f t="shared" si="0"/>
        <v>OP_PCT_XXX_R16_C18</v>
      </c>
      <c r="U25" s="127" t="str">
        <f t="shared" si="0"/>
        <v>OP_PCT_XXX_R16_C19</v>
      </c>
      <c r="V25" s="127" t="str">
        <f t="shared" si="0"/>
        <v>OP_PCT_XXX_R16_C20</v>
      </c>
    </row>
    <row r="26" spans="2:22" x14ac:dyDescent="0.35">
      <c r="B26" s="35" t="s">
        <v>270</v>
      </c>
      <c r="C26" s="35" t="str">
        <f t="shared" si="1"/>
        <v>OP_MAP_XXX_R17_C1</v>
      </c>
      <c r="D26" s="35" t="str">
        <f t="shared" si="1"/>
        <v>OP_MAP_XXX_R17_C2</v>
      </c>
      <c r="E26" s="74" t="str">
        <f t="shared" si="1"/>
        <v>OP_MAP_XXX_R17_C3</v>
      </c>
      <c r="F26" s="35" t="str">
        <f t="shared" si="1"/>
        <v>OP_MAP_XXX_R17_C4</v>
      </c>
      <c r="G26" s="35" t="str">
        <f t="shared" si="1"/>
        <v>OP_MAP_XXX_R17_C5</v>
      </c>
      <c r="H26" s="127" t="str">
        <f t="shared" si="2"/>
        <v>OP_DES_XXX_R17_C6</v>
      </c>
      <c r="I26" s="127" t="str">
        <f t="shared" si="3"/>
        <v>OP_SCR_XXX_R17_C7</v>
      </c>
      <c r="J26" s="127" t="str">
        <f t="shared" ref="J26:V29" si="4">"OP_PCT_XXX_" &amp; $B26 &amp; "_" &amp; J$9</f>
        <v>OP_PCT_XXX_R17_C8</v>
      </c>
      <c r="K26" s="127" t="str">
        <f t="shared" si="4"/>
        <v>OP_PCT_XXX_R17_C9</v>
      </c>
      <c r="L26" s="127" t="str">
        <f t="shared" si="4"/>
        <v>OP_PCT_XXX_R17_C10</v>
      </c>
      <c r="M26" s="127" t="str">
        <f t="shared" si="4"/>
        <v>OP_PCT_XXX_R17_C11</v>
      </c>
      <c r="N26" s="127" t="str">
        <f t="shared" si="4"/>
        <v>OP_PCT_XXX_R17_C12</v>
      </c>
      <c r="O26" s="127" t="str">
        <f t="shared" si="4"/>
        <v>OP_PCT_XXX_R17_C13</v>
      </c>
      <c r="P26" s="127" t="str">
        <f t="shared" si="4"/>
        <v>OP_PCT_XXX_R17_C14</v>
      </c>
      <c r="Q26" s="127" t="str">
        <f t="shared" si="4"/>
        <v>OP_PCT_XXX_R17_C15</v>
      </c>
      <c r="R26" s="127" t="str">
        <f t="shared" si="4"/>
        <v>OP_PCT_XXX_R17_C16</v>
      </c>
      <c r="S26" s="127" t="str">
        <f t="shared" si="4"/>
        <v>OP_PCT_XXX_R17_C17</v>
      </c>
      <c r="T26" s="127" t="str">
        <f t="shared" si="4"/>
        <v>OP_PCT_XXX_R17_C18</v>
      </c>
      <c r="U26" s="127" t="str">
        <f t="shared" si="4"/>
        <v>OP_PCT_XXX_R17_C19</v>
      </c>
      <c r="V26" s="127" t="str">
        <f t="shared" si="4"/>
        <v>OP_PCT_XXX_R17_C20</v>
      </c>
    </row>
    <row r="27" spans="2:22" x14ac:dyDescent="0.35">
      <c r="B27" s="35" t="s">
        <v>24</v>
      </c>
      <c r="C27" s="35"/>
      <c r="D27" s="35"/>
      <c r="E27" s="74"/>
      <c r="F27" s="35"/>
      <c r="G27" s="35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</row>
    <row r="28" spans="2:22" x14ac:dyDescent="0.35">
      <c r="B28" s="35" t="s">
        <v>24</v>
      </c>
      <c r="C28" s="35"/>
      <c r="D28" s="35"/>
      <c r="E28" s="74"/>
      <c r="F28" s="35"/>
      <c r="G28" s="35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</row>
    <row r="29" spans="2:22" x14ac:dyDescent="0.35">
      <c r="B29" s="35" t="s">
        <v>320</v>
      </c>
      <c r="C29" s="35" t="str">
        <f t="shared" si="1"/>
        <v>OP_MAP_XXX_RXX_C1</v>
      </c>
      <c r="D29" s="35" t="str">
        <f t="shared" si="1"/>
        <v>OP_MAP_XXX_RXX_C2</v>
      </c>
      <c r="E29" s="74" t="str">
        <f t="shared" si="1"/>
        <v>OP_MAP_XXX_RXX_C3</v>
      </c>
      <c r="F29" s="35" t="str">
        <f t="shared" si="1"/>
        <v>OP_MAP_XXX_RXX_C4</v>
      </c>
      <c r="G29" s="35" t="str">
        <f t="shared" si="1"/>
        <v>OP_MAP_XXX_RXX_C5</v>
      </c>
      <c r="H29" s="127" t="str">
        <f t="shared" si="2"/>
        <v>OP_DES_XXX_RXX_C6</v>
      </c>
      <c r="I29" s="127" t="str">
        <f t="shared" si="3"/>
        <v>OP_SCR_XXX_RXX_C7</v>
      </c>
      <c r="J29" s="127" t="str">
        <f t="shared" si="4"/>
        <v>OP_PCT_XXX_RXX_C8</v>
      </c>
      <c r="K29" s="127" t="str">
        <f t="shared" si="4"/>
        <v>OP_PCT_XXX_RXX_C9</v>
      </c>
      <c r="L29" s="127" t="str">
        <f t="shared" si="4"/>
        <v>OP_PCT_XXX_RXX_C10</v>
      </c>
      <c r="M29" s="127" t="str">
        <f t="shared" si="4"/>
        <v>OP_PCT_XXX_RXX_C11</v>
      </c>
      <c r="N29" s="127" t="str">
        <f t="shared" si="4"/>
        <v>OP_PCT_XXX_RXX_C12</v>
      </c>
      <c r="O29" s="127" t="str">
        <f t="shared" si="4"/>
        <v>OP_PCT_XXX_RXX_C13</v>
      </c>
      <c r="P29" s="127" t="str">
        <f t="shared" si="4"/>
        <v>OP_PCT_XXX_RXX_C14</v>
      </c>
      <c r="Q29" s="127" t="str">
        <f t="shared" si="4"/>
        <v>OP_PCT_XXX_RXX_C15</v>
      </c>
      <c r="R29" s="127" t="str">
        <f t="shared" si="4"/>
        <v>OP_PCT_XXX_RXX_C16</v>
      </c>
      <c r="S29" s="127" t="str">
        <f t="shared" si="4"/>
        <v>OP_PCT_XXX_RXX_C17</v>
      </c>
      <c r="T29" s="127" t="str">
        <f t="shared" si="4"/>
        <v>OP_PCT_XXX_RXX_C18</v>
      </c>
      <c r="U29" s="127" t="str">
        <f t="shared" si="4"/>
        <v>OP_PCT_XXX_RXX_C19</v>
      </c>
      <c r="V29" s="127" t="str">
        <f t="shared" si="4"/>
        <v>OP_PCT_XXX_RXX_C20</v>
      </c>
    </row>
    <row r="32" spans="2:22" x14ac:dyDescent="0.35">
      <c r="D32" s="95" t="s">
        <v>79</v>
      </c>
    </row>
    <row r="33" spans="2:4" x14ac:dyDescent="0.35">
      <c r="D33" s="42" t="s">
        <v>228</v>
      </c>
    </row>
    <row r="34" spans="2:4" x14ac:dyDescent="0.35">
      <c r="B34" s="25" t="s">
        <v>203</v>
      </c>
      <c r="C34" s="35" t="s">
        <v>254</v>
      </c>
      <c r="D34" s="35" t="str">
        <f>"OP_SCR_XXX_" &amp; $C34 &amp; "_" &amp; D$33</f>
        <v>OP_SCR_XXX_R1_C1</v>
      </c>
    </row>
    <row r="35" spans="2:4" x14ac:dyDescent="0.35">
      <c r="B35" s="25" t="s">
        <v>205</v>
      </c>
      <c r="C35" s="35" t="s">
        <v>255</v>
      </c>
      <c r="D35" s="35" t="str">
        <f t="shared" ref="D35:D38" si="5">"OP_SCR_XXX_" &amp; $C35 &amp; "_" &amp; D$33</f>
        <v>OP_SCR_XXX_R2_C1</v>
      </c>
    </row>
    <row r="36" spans="2:4" x14ac:dyDescent="0.35">
      <c r="B36" s="25" t="s">
        <v>204</v>
      </c>
      <c r="C36" s="35" t="s">
        <v>256</v>
      </c>
      <c r="D36" s="35" t="str">
        <f t="shared" si="5"/>
        <v>OP_SCR_XXX_R3_C1</v>
      </c>
    </row>
    <row r="37" spans="2:4" ht="29" x14ac:dyDescent="0.35">
      <c r="B37" s="26" t="s">
        <v>202</v>
      </c>
      <c r="C37" s="35" t="s">
        <v>257</v>
      </c>
      <c r="D37" s="35" t="str">
        <f t="shared" si="5"/>
        <v>OP_SCR_XXX_R4_C1</v>
      </c>
    </row>
    <row r="38" spans="2:4" x14ac:dyDescent="0.35">
      <c r="B38" s="25" t="s">
        <v>33</v>
      </c>
      <c r="C38" s="35" t="s">
        <v>258</v>
      </c>
      <c r="D38" s="35" t="str">
        <f t="shared" si="5"/>
        <v>OP_SCR_XXX_R5_C1</v>
      </c>
    </row>
  </sheetData>
  <mergeCells count="1">
    <mergeCell ref="B2:S2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84A0DBB21E3DC54BA789567D0CCFAAD9005DB351B5634D6748AB9FB973AAD589AA" ma:contentTypeVersion="53" ma:contentTypeDescription="" ma:contentTypeScope="" ma:versionID="cdc8a51a9e24ec11a42a299710a7a0bd">
  <xsd:schema xmlns:xsd="http://www.w3.org/2001/XMLSchema" xmlns:xs="http://www.w3.org/2001/XMLSchema" xmlns:p="http://schemas.microsoft.com/office/2006/metadata/properties" xmlns:ns1="http://schemas.microsoft.com/sharepoint/v3" xmlns:ns2="e841b482-2cfa-447c-bd87-97348dd45629" targetNamespace="http://schemas.microsoft.com/office/2006/metadata/properties" ma:root="true" ma:fieldsID="2923615d9da355e1f414bf96c813cf88" ns1:_="" ns2:_="">
    <xsd:import namespace="http://schemas.microsoft.com/sharepoint/v3"/>
    <xsd:import namespace="e841b482-2cfa-447c-bd87-97348dd45629"/>
    <xsd:element name="properties">
      <xsd:complexType>
        <xsd:sequence>
          <xsd:element name="documentManagement">
            <xsd:complexType>
              <xsd:all>
                <xsd:element ref="ns2:ERIS_ConfidentialityLevel"/>
                <xsd:element ref="ns2:ERIS_AdditionalMarkings" minOccurs="0"/>
                <xsd:element ref="ns2:ERIS_ApprovalStatus" minOccurs="0"/>
                <xsd:element ref="ns2:ERIS_ProjectID" minOccurs="0"/>
                <xsd:element ref="ns2:ERIS_ProjectManager" minOccurs="0"/>
                <xsd:element ref="ns2:ERIS_ProjectCategory" minOccurs="0"/>
                <xsd:element ref="ns2:ERIS_ProjectEndDate" minOccurs="0"/>
                <xsd:element ref="ns2:End_x0020_of_x0020_System_x0020_Life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2:TaxCatchAll" minOccurs="0"/>
                <xsd:element ref="ns2:TaxCatchAllLabel" minOccurs="0"/>
                <xsd:element ref="ns2:g3859b8f80744118b3afb58941837544" minOccurs="0"/>
                <xsd:element ref="ns2:eec7bcfd40c7478cad394885bb511292" minOccurs="0"/>
                <xsd:element ref="ns2:a95abb4829b0440c8b23339bd11ce4d8" minOccurs="0"/>
                <xsd:element ref="ns2:nf6ec4467e9648c7aeeaf55817b6cc51" minOccurs="0"/>
                <xsd:element ref="ns1:FormData" minOccurs="0"/>
                <xsd:element ref="ns2:ERIS_SupersededObsole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30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1b482-2cfa-447c-bd87-97348dd45629" elementFormDefault="qualified">
    <xsd:import namespace="http://schemas.microsoft.com/office/2006/documentManagement/types"/>
    <xsd:import namespace="http://schemas.microsoft.com/office/infopath/2007/PartnerControls"/>
    <xsd:element name="ERIS_ConfidentialityLevel" ma:index="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RIS_ProjectID" ma:index="8" nillable="true" ma:displayName="Project ID" ma:internalName="ERIS_ProjectID">
      <xsd:simpleType>
        <xsd:restriction base="dms:Text"/>
      </xsd:simpleType>
    </xsd:element>
    <xsd:element name="ERIS_ProjectManager" ma:index="9" nillable="true" ma:displayName="Project Manager" ma:SharePointGroup="0" ma:internalName="ERIS_ProjectManage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ProjectCategory" ma:index="10" nillable="true" ma:displayName="Project Category" ma:format="Dropdown" ma:internalName="ERIS_ProjectCategory" ma:readOnly="false">
      <xsd:simpleType>
        <xsd:restriction base="dms:Choice">
          <xsd:enumeration value="Operational (Corporate)"/>
          <xsd:enumeration value="Operational (IT)"/>
          <xsd:enumeration value="Administrative"/>
        </xsd:restriction>
      </xsd:simpleType>
    </xsd:element>
    <xsd:element name="ERIS_ProjectEndDate" ma:index="11" nillable="true" ma:displayName="Project End Date" ma:format="DateOnly" ma:internalName="ERIS_ProjectEndDate">
      <xsd:simpleType>
        <xsd:restriction base="dms:DateTime"/>
      </xsd:simpleType>
    </xsd:element>
    <xsd:element name="End_x0020_of_x0020_System_x0020_Life" ma:index="12" nillable="true" ma:displayName="End of System Life" ma:format="DateOnly" ma:internalName="End_x0020_of_x0020_System_x0020_Life">
      <xsd:simpleType>
        <xsd:restriction base="dms:DateTime"/>
      </xsd:simpleType>
    </xsd:element>
    <xsd:element name="ERIS_OtherReference" ma:index="14" nillable="true" ma:displayName="Other Reference" ma:internalName="ERIS_OtherReference">
      <xsd:simpleType>
        <xsd:restriction base="dms:Text"/>
      </xsd:simpleType>
    </xsd:element>
    <xsd:element name="ERIS_Relation" ma:index="15" nillable="true" ma:displayName="Relation" ma:internalName="ERIS_Relation">
      <xsd:simpleType>
        <xsd:restriction base="dms:Text"/>
      </xsd:simpleType>
    </xsd:element>
    <xsd:element name="ERIS_AssignedTo" ma:index="16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17" nillable="true" ma:displayName="Record Number" ma:internalName="ERIS_RecordNumber">
      <xsd:simpleType>
        <xsd:restriction base="dms:Text"/>
      </xsd:simpleType>
    </xsd:element>
    <xsd:element name="TaxCatchAll" ma:index="18" nillable="true" ma:displayName="Taxonomy Catch All Column" ma:hidden="true" ma:list="{aa789d20-0c03-4e86-a1a7-ad9e54b13670}" ma:internalName="TaxCatchAll" ma:showField="CatchAllData" ma:web="e841b482-2cfa-447c-bd87-97348dd456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9" nillable="true" ma:displayName="Taxonomy Catch All Column1" ma:hidden="true" ma:list="{aa789d20-0c03-4e86-a1a7-ad9e54b13670}" ma:internalName="TaxCatchAllLabel" ma:readOnly="true" ma:showField="CatchAllDataLabel" ma:web="e841b482-2cfa-447c-bd87-97348dd456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859b8f80744118b3afb58941837544" ma:index="21" ma:taxonomy="true" ma:internalName="g3859b8f80744118b3afb58941837544" ma:taxonomyFieldName="ERIS_Keywords" ma:displayName="Keywords" ma:readOnly="false" ma:fieldId="{03859b8f-8074-4118-b3af-b58941837544}" ma:taxonomyMulti="true" ma:sspId="2b1776d1-ae3b-49f8-a97b-1474fa7fa346" ma:termSetId="041e8d27-50b6-44df-be8e-d4aba88ea6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ec7bcfd40c7478cad394885bb511292" ma:index="22" nillable="true" ma:taxonomy="true" ma:internalName="eec7bcfd40c7478cad394885bb511292" ma:taxonomyFieldName="ERIS_Language" ma:displayName="Language" ma:default="2;#English|2741a941-2920-4ba4-aa70-d8ed6ac1785d" ma:fieldId="{eec7bcfd-40c7-478c-ad39-4885bb511292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95abb4829b0440c8b23339bd11ce4d8" ma:index="26" nillable="true" ma:taxonomy="true" ma:internalName="a95abb4829b0440c8b23339bd11ce4d8" ma:taxonomyFieldName="ERIS_Department" ma:displayName="EIOPA Department" ma:default="" ma:fieldId="{a95abb48-29b0-440c-8b23-339bd11ce4d8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f6ec4467e9648c7aeeaf55817b6cc51" ma:index="28" ma:taxonomy="true" ma:internalName="nf6ec4467e9648c7aeeaf55817b6cc51" ma:taxonomyFieldName="ERIS_DocumentType" ma:displayName="Document Type" ma:readOnly="false" ma:fieldId="{7f6ec446-7e96-48c7-aeea-f55817b6cc51}" ma:sspId="2b1776d1-ae3b-49f8-a97b-1474fa7fa346" ma:termSetId="8291263e-1670-46c0-b090-f3efb02d9c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SupersededObsolete" ma:index="31" nillable="true" ma:displayName="Superseded/Obsolete?" ma:default="0" ma:internalName="ERIS_SupersededObsolete">
      <xsd:simpleType>
        <xsd:restriction base="dms:Boolean"/>
      </xsd:simpleType>
    </xsd:element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RIS_ProjectManager xmlns="e841b482-2cfa-447c-bd87-97348dd45629">
      <UserInfo>
        <DisplayName/>
        <AccountId xsi:nil="true"/>
        <AccountType/>
      </UserInfo>
    </ERIS_ProjectManager>
    <ERIS_ProjectCategory xmlns="e841b482-2cfa-447c-bd87-97348dd45629">Operational (Corporate)</ERIS_ProjectCategory>
    <ERIS_OtherReference xmlns="e841b482-2cfa-447c-bd87-97348dd45629" xsi:nil="true"/>
    <ERIS_Relation xmlns="e841b482-2cfa-447c-bd87-97348dd45629">, </ERIS_Relation>
    <eec7bcfd40c7478cad394885bb511292 xmlns="e841b482-2cfa-447c-bd87-97348dd4562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eec7bcfd40c7478cad394885bb511292>
    <nf6ec4467e9648c7aeeaf55817b6cc51 xmlns="e841b482-2cfa-447c-bd87-97348dd45629">
      <Terms xmlns="http://schemas.microsoft.com/office/infopath/2007/PartnerControls">
        <TermInfo xmlns="http://schemas.microsoft.com/office/infopath/2007/PartnerControls">
          <TermName xmlns="http://schemas.microsoft.com/office/infopath/2007/PartnerControls">Technical Document</TermName>
          <TermId xmlns="http://schemas.microsoft.com/office/infopath/2007/PartnerControls">1a5bea9a-9455-4b42-9695-f3d22fbcc445</TermId>
        </TermInfo>
      </Terms>
    </nf6ec4467e9648c7aeeaf55817b6cc51>
    <TaxCatchAll xmlns="e841b482-2cfa-447c-bd87-97348dd45629">
      <Value>135</Value>
      <Value>147</Value>
      <Value>61</Value>
      <Value>60</Value>
      <Value>7</Value>
      <Value>159</Value>
      <Value>2</Value>
      <Value>1</Value>
    </TaxCatchAll>
    <ERIS_RecordNumber xmlns="e841b482-2cfa-447c-bd87-97348dd45629">EIOPA(2020)0068154</ERIS_RecordNumber>
    <ERIS_AdditionalMarkings xmlns="e841b482-2cfa-447c-bd87-97348dd45629" xsi:nil="true"/>
    <End_x0020_of_x0020_System_x0020_Life xmlns="e841b482-2cfa-447c-bd87-97348dd45629" xsi:nil="true"/>
    <ERIS_ApprovalStatus xmlns="e841b482-2cfa-447c-bd87-97348dd45629">DRAFT</ERIS_ApprovalStatus>
    <ERIS_AssignedTo xmlns="e841b482-2cfa-447c-bd87-97348dd45629">
      <UserInfo>
        <DisplayName/>
        <AccountId xsi:nil="true"/>
        <AccountType/>
      </UserInfo>
    </ERIS_AssignedTo>
    <ERIS_ProjectID xmlns="e841b482-2cfa-447c-bd87-97348dd45629" xsi:nil="true"/>
    <FormData xmlns="http://schemas.microsoft.com/sharepoint/v3">&lt;?xml version="1.0" encoding="utf-8"?&gt;&lt;FormVariables&gt;&lt;Version /&gt;&lt;/FormVariables&gt;</FormData>
    <ERIS_ConfidentialityLevel xmlns="e841b482-2cfa-447c-bd87-97348dd45629">EIOPA Regular Use</ERIS_ConfidentialityLevel>
    <ERIS_SupersededObsolete xmlns="e841b482-2cfa-447c-bd87-97348dd45629">false</ERIS_SupersededObsolete>
    <g3859b8f80744118b3afb58941837544 xmlns="e841b482-2cfa-447c-bd87-97348dd45629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Management</TermName>
          <TermId xmlns="http://schemas.microsoft.com/office/infopath/2007/PartnerControls">cea3a7db-f348-4c35-b78b-82f6e4e7dbce</TermId>
        </TermInfo>
        <TermInfo xmlns="http://schemas.microsoft.com/office/infopath/2007/PartnerControls">
          <TermName xmlns="http://schemas.microsoft.com/office/infopath/2007/PartnerControls">Oversight</TermName>
          <TermId xmlns="http://schemas.microsoft.com/office/infopath/2007/PartnerControls">0b227464-3181-4ceb-9cc0-1e19ceaeb8bd</TermId>
        </TermInfo>
        <TermInfo xmlns="http://schemas.microsoft.com/office/infopath/2007/PartnerControls">
          <TermName xmlns="http://schemas.microsoft.com/office/infopath/2007/PartnerControls">Internal Models</TermName>
          <TermId xmlns="http://schemas.microsoft.com/office/infopath/2007/PartnerControls">3d5fcbdf-bfdb-4014-a35e-dbf465a6c51e</TermId>
        </TermInfo>
        <TermInfo xmlns="http://schemas.microsoft.com/office/infopath/2007/PartnerControls">
          <TermName xmlns="http://schemas.microsoft.com/office/infopath/2007/PartnerControls">IMOGAPIs</TermName>
          <TermId xmlns="http://schemas.microsoft.com/office/infopath/2007/PartnerControls">600a170b-cf9f-4ea8-bb97-c013cb1708b8</TermId>
        </TermInfo>
        <TermInfo xmlns="http://schemas.microsoft.com/office/infopath/2007/PartnerControls">
          <TermName xmlns="http://schemas.microsoft.com/office/infopath/2007/PartnerControls">Quantitative Reporting Templates</TermName>
          <TermId xmlns="http://schemas.microsoft.com/office/infopath/2007/PartnerControls">d7753427-b1c9-4f72-b6a6-10b2a5ee67e3</TermId>
        </TermInfo>
      </Terms>
    </g3859b8f80744118b3afb58941837544>
    <a95abb4829b0440c8b23339bd11ce4d8 xmlns="e841b482-2cfa-447c-bd87-97348dd45629">
      <Terms xmlns="http://schemas.microsoft.com/office/infopath/2007/PartnerControls">
        <TermInfo xmlns="http://schemas.microsoft.com/office/infopath/2007/PartnerControls">
          <TermName xmlns="http://schemas.microsoft.com/office/infopath/2007/PartnerControls">Oversight Department</TermName>
          <TermId xmlns="http://schemas.microsoft.com/office/infopath/2007/PartnerControls">8b947239-66c9-4ae5-9d54-b069a4b4190b</TermId>
        </TermInfo>
      </Terms>
    </a95abb4829b0440c8b23339bd11ce4d8>
    <ERIS_ProjectEndDate xmlns="e841b482-2cfa-447c-bd87-97348dd45629" xsi:nil="true"/>
  </documentManagement>
</p:properties>
</file>

<file path=customXml/item3.xml><?xml version="1.0" encoding="utf-8"?>
<?mso-contentType ?>
<spe:Receivers xmlns:spe="http://schemas.microsoft.com/sharepoint/events">
  <Receiver>
    <Name/>
    <Synchronization>Asynchronous</Synchronization>
    <Type>10003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3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Asynchronous</Synchronization>
    <Type>10009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9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Asynchronous</Synchronization>
    <Type>10103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Synchronous</Synchronization>
    <Type>102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Asynchronous</Synchronization>
    <Type>10105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Synchronous</Synchronization>
    <Type>105</Type>
    <SequenceNumber>10000</SequenceNumber>
    <Url/>
    <Assembly>RecordPoint.Active.UI, Version=1.0.0.0, Culture=neutral, PublicKeyToken=d49476ae5b650bf3</Assembly>
    <Class>RecordPoint.Active.UI.Events.WorkflowListEventReceiver</Class>
    <Data/>
    <Filter/>
  </Receiver>
  <Receiver>
    <Name/>
    <Synchronization>Asynchronous</Synchronization>
    <Type>10002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  <Receiver>
    <Name/>
    <Synchronization>Synchronous</Synchronization>
    <Type>2</Type>
    <SequenceNumber>10000</SequenceNumber>
    <Url/>
    <Assembly>RecordPoint.Active.UI, Version=1.0.0.0, Culture=neutral, PublicKeyToken=d49476ae5b650bf3</Assembly>
    <Class>RecordPoint.Active.UI.Events.WorkflowItemEventReceiver</Class>
    <Data/>
    <Filter/>
  </Receiver>
</spe:Receivers>
</file>

<file path=customXml/item4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5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6.xml><?xml version="1.0" encoding="utf-8"?>
<?mso-contentType ?>
<FormUrls xmlns="http://schemas.microsoft.com/sharepoint/v3/contenttype/forms/url">
  <MobileDisplay>_layouts/15/NintexForms/Mobile/DispForm.aspx</MobileDisplay>
  <MobileEdit>_layouts/15/NintexForms/Mobile/EditForm.aspx</MobileEdit>
  <MobileNew>_layouts/15/NintexForms/Mobile/NewForm.aspx</MobileNew>
</FormUrls>
</file>

<file path=customXml/itemProps1.xml><?xml version="1.0" encoding="utf-8"?>
<ds:datastoreItem xmlns:ds="http://schemas.openxmlformats.org/officeDocument/2006/customXml" ds:itemID="{EDB91B4A-9C0E-4554-83C8-456033EFC3CE}"/>
</file>

<file path=customXml/itemProps2.xml><?xml version="1.0" encoding="utf-8"?>
<ds:datastoreItem xmlns:ds="http://schemas.openxmlformats.org/officeDocument/2006/customXml" ds:itemID="{FCD8E097-555B-4C31-B90A-56EF2E606A69}">
  <ds:schemaRefs>
    <ds:schemaRef ds:uri="http://purl.org/dc/elements/1.1/"/>
    <ds:schemaRef ds:uri="http://schemas.microsoft.com/office/2006/metadata/properties"/>
    <ds:schemaRef ds:uri="f84df22f-82d4-4515-80a4-c5afaf963b2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019A354-42AF-4F08-A535-15CF8B56584C}"/>
</file>

<file path=customXml/itemProps4.xml><?xml version="1.0" encoding="utf-8"?>
<ds:datastoreItem xmlns:ds="http://schemas.openxmlformats.org/officeDocument/2006/customXml" ds:itemID="{CDA292F2-5E4E-49A5-8784-6773AF9D9769}"/>
</file>

<file path=customXml/itemProps5.xml><?xml version="1.0" encoding="utf-8"?>
<ds:datastoreItem xmlns:ds="http://schemas.openxmlformats.org/officeDocument/2006/customXml" ds:itemID="{14F72694-1F29-47D8-9EFF-1CAA81675EFB}"/>
</file>

<file path=customXml/itemProps6.xml><?xml version="1.0" encoding="utf-8"?>
<ds:datastoreItem xmlns:ds="http://schemas.openxmlformats.org/officeDocument/2006/customXml" ds:itemID="{86E628D7-18BF-4763-A27D-79E3965DCE3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TOTAL</vt:lpstr>
      <vt:lpstr>MARKET &amp; CREDIT</vt:lpstr>
      <vt:lpstr>CREDIT Portfolio View Details</vt:lpstr>
      <vt:lpstr>CREDIT FinInstr Details</vt:lpstr>
      <vt:lpstr>CREDIT NonFinInstr</vt:lpstr>
      <vt:lpstr>NON-LIFE &amp; HEALTH NSLT</vt:lpstr>
      <vt:lpstr>LIFE &amp; HEALTH SLT</vt:lpstr>
      <vt:lpstr>OPERATIONAL</vt:lpstr>
    </vt:vector>
  </TitlesOfParts>
  <Company>EIOPA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I_Structured IM specific codes</dc:title>
  <dc:creator>Ioannis Ieronymidis</dc:creator>
  <cp:lastModifiedBy>Ioannis Ieronymidis</cp:lastModifiedBy>
  <dcterms:created xsi:type="dcterms:W3CDTF">2018-06-27T09:09:16Z</dcterms:created>
  <dcterms:modified xsi:type="dcterms:W3CDTF">2020-12-08T10:36:14Z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0x01010084A0DBB21E3DC54BA789567D0CCFAAD9005DB351B5634D6748AB9FB973AAD589AA</vt:lpwstr>
  </property>
  <property fmtid="{D5CDD505-2E9C-101B-9397-08002B2CF9AE}" pid="3" name="ERIS_LeadDepartment">
    <vt:lpwstr>1;#Oversight Department|8b947239-66c9-4ae5-9d54-b069a4b4190b</vt:lpwstr>
  </property>
  <property fmtid="{D5CDD505-2E9C-101B-9397-08002B2CF9AE}" pid="4" name="ERIS_ProjectCategory">
    <vt:lpwstr>Operational (Corporate)</vt:lpwstr>
  </property>
  <property fmtid="{D5CDD505-2E9C-101B-9397-08002B2CF9AE}" pid="5" name="ERIS_Keywords">
    <vt:lpwstr>1;#Project Management|cea3a7db-f348-4c35-b78b-82f6e4e7dbce;#60;#Oversight|0b227464-3181-4ceb-9cc0-1e19ceaeb8bd;#147;#Internal Models|3d5fcbdf-bfdb-4014-a35e-dbf465a6c51e;#159;#IMOGAPIs|600a170b-cf9f-4ea8-bb97-c013cb1708b8;#135;#Quantitative Reporting Templates|d7753427-b1c9-4f72-b6a6-10b2a5ee67e3</vt:lpwstr>
  </property>
  <property fmtid="{D5CDD505-2E9C-101B-9397-08002B2CF9AE}" pid="6" name="ERIS_Department">
    <vt:lpwstr>61;#Oversight Department|8b947239-66c9-4ae5-9d54-b069a4b4190b</vt:lpwstr>
  </property>
  <property fmtid="{D5CDD505-2E9C-101B-9397-08002B2CF9AE}" pid="7" name="ERIS_DocumentType">
    <vt:lpwstr>7;#Technical Document|1a5bea9a-9455-4b42-9695-f3d22fbcc445</vt:lpwstr>
  </property>
  <property fmtid="{D5CDD505-2E9C-101B-9397-08002B2CF9AE}" pid="8" name="ERIS_Language">
    <vt:lpwstr>2;#English|2741a941-2920-4ba4-aa70-d8ed6ac1785d</vt:lpwstr>
  </property>
  <property fmtid="{D5CDD505-2E9C-101B-9397-08002B2CF9AE}" pid="9" name="RecordPoint_WorkflowType">
    <vt:lpwstr>ActiveSubmitStub</vt:lpwstr>
  </property>
  <property fmtid="{D5CDD505-2E9C-101B-9397-08002B2CF9AE}" pid="10" name="RecordPoint_ActiveItemWebId">
    <vt:lpwstr>{72809e12-a0cc-4141-b5f6-88f6d2715bef}</vt:lpwstr>
  </property>
  <property fmtid="{D5CDD505-2E9C-101B-9397-08002B2CF9AE}" pid="11" name="RecordPoint_ActiveItemSiteId">
    <vt:lpwstr>{4ecfeabf-6c67-434c-b719-7199089a9ce2}</vt:lpwstr>
  </property>
  <property fmtid="{D5CDD505-2E9C-101B-9397-08002B2CF9AE}" pid="12" name="RecordPoint_ActiveItemListId">
    <vt:lpwstr>{c783d5f0-a5e0-4695-a744-3555e56303e2}</vt:lpwstr>
  </property>
  <property fmtid="{D5CDD505-2E9C-101B-9397-08002B2CF9AE}" pid="13" name="RecordPoint_ActiveItemUniqueId">
    <vt:lpwstr>{4379df1c-6371-4d09-ac1c-0c00f045f610}</vt:lpwstr>
  </property>
  <property fmtid="{D5CDD505-2E9C-101B-9397-08002B2CF9AE}" pid="14" name="RecordPoint_RecordNumberSubmitted">
    <vt:lpwstr>EIOPA(2020)0068154</vt:lpwstr>
  </property>
  <property fmtid="{D5CDD505-2E9C-101B-9397-08002B2CF9AE}" pid="15" name="RecordPoint_SubmissionCompleted">
    <vt:lpwstr>2020-12-08T10:41:14.3643520+00:00</vt:lpwstr>
  </property>
  <property fmtid="{D5CDD505-2E9C-101B-9397-08002B2CF9AE}" pid="16" name="_docset_NoMedatataSyncRequired">
    <vt:lpwstr>False</vt:lpwstr>
  </property>
  <property fmtid="{D5CDD505-2E9C-101B-9397-08002B2CF9AE}" pid="17" name="{A44787D4-0540-4523-9961-78E4036D8C6D}">
    <vt:lpwstr>{1BC6D095-7D96-4C16-9B71-29254481A6A5}</vt:lpwstr>
  </property>
  <property fmtid="{D5CDD505-2E9C-101B-9397-08002B2CF9AE}" pid="18" name="ERIS_Superseded/Obsolete?">
    <vt:bool>false</vt:bool>
  </property>
  <property fmtid="{D5CDD505-2E9C-101B-9397-08002B2CF9AE}" pid="19" name="RecordPoint_SubmissionDate">
    <vt:lpwstr/>
  </property>
  <property fmtid="{D5CDD505-2E9C-101B-9397-08002B2CF9AE}" pid="20" name="RecordPoint_ActiveItemMoved">
    <vt:lpwstr/>
  </property>
  <property fmtid="{D5CDD505-2E9C-101B-9397-08002B2CF9AE}" pid="21" name="RecordPoint_RecordFormat">
    <vt:lpwstr/>
  </property>
</Properties>
</file>